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19020" windowHeight="7440"/>
  </bookViews>
  <sheets>
    <sheet name="LTV Template" sheetId="12" r:id="rId1"/>
    <sheet name="Example 1" sheetId="14" r:id="rId2"/>
    <sheet name="Example 2" sheetId="15" r:id="rId3"/>
    <sheet name="Example 3" sheetId="16" r:id="rId4"/>
    <sheet name="Cost of Equity Capital" sheetId="8" r:id="rId5"/>
    <sheet name="Churn" sheetId="10" r:id="rId6"/>
  </sheets>
  <calcPr calcId="145621"/>
</workbook>
</file>

<file path=xl/calcChain.xml><?xml version="1.0" encoding="utf-8"?>
<calcChain xmlns="http://schemas.openxmlformats.org/spreadsheetml/2006/main">
  <c r="G57" i="16" l="1"/>
  <c r="F57" i="16"/>
  <c r="E57" i="16"/>
  <c r="D57" i="16"/>
  <c r="C57" i="16"/>
  <c r="B57" i="16"/>
  <c r="B56" i="16"/>
  <c r="C56" i="16" s="1"/>
  <c r="D56" i="16" s="1"/>
  <c r="E56" i="16" s="1"/>
  <c r="F56" i="16" s="1"/>
  <c r="G56" i="16" s="1"/>
  <c r="B52" i="16"/>
  <c r="D51" i="16"/>
  <c r="E51" i="16" s="1"/>
  <c r="F51" i="16" s="1"/>
  <c r="G51" i="16" s="1"/>
  <c r="C51" i="16"/>
  <c r="D50" i="16"/>
  <c r="C50" i="16"/>
  <c r="D49" i="16"/>
  <c r="E49" i="16" s="1"/>
  <c r="F49" i="16" s="1"/>
  <c r="G49" i="16" s="1"/>
  <c r="C49" i="16"/>
  <c r="C48" i="16"/>
  <c r="C52" i="16" s="1"/>
  <c r="B46" i="16"/>
  <c r="C45" i="16"/>
  <c r="D45" i="16" s="1"/>
  <c r="E45" i="16" s="1"/>
  <c r="F45" i="16" s="1"/>
  <c r="G45" i="16" s="1"/>
  <c r="C43" i="16"/>
  <c r="D43" i="16" s="1"/>
  <c r="E43" i="16" s="1"/>
  <c r="F43" i="16" s="1"/>
  <c r="G43" i="16" s="1"/>
  <c r="G42" i="16"/>
  <c r="F42" i="16"/>
  <c r="E42" i="16"/>
  <c r="D42" i="16"/>
  <c r="C42" i="16"/>
  <c r="B40" i="16"/>
  <c r="C39" i="16"/>
  <c r="D39" i="16" s="1"/>
  <c r="E39" i="16" s="1"/>
  <c r="F39" i="16" s="1"/>
  <c r="G39" i="16" s="1"/>
  <c r="C38" i="16"/>
  <c r="D38" i="16" s="1"/>
  <c r="C37" i="16"/>
  <c r="D37" i="16" s="1"/>
  <c r="E37" i="16" s="1"/>
  <c r="F37" i="16" s="1"/>
  <c r="G37" i="16" s="1"/>
  <c r="G36" i="16"/>
  <c r="F36" i="16"/>
  <c r="E36" i="16"/>
  <c r="D36" i="16"/>
  <c r="C36" i="16"/>
  <c r="C33" i="16"/>
  <c r="D33" i="16" s="1"/>
  <c r="E33" i="16" s="1"/>
  <c r="F33" i="16" s="1"/>
  <c r="G33" i="16" s="1"/>
  <c r="B32" i="16"/>
  <c r="B34" i="16" s="1"/>
  <c r="B54" i="16" s="1"/>
  <c r="B58" i="16" s="1"/>
  <c r="G31" i="16"/>
  <c r="F31" i="16"/>
  <c r="E31" i="16"/>
  <c r="D31" i="16"/>
  <c r="C31" i="16"/>
  <c r="B31" i="16"/>
  <c r="G57" i="15"/>
  <c r="F57" i="15"/>
  <c r="E57" i="15"/>
  <c r="D57" i="15"/>
  <c r="C57" i="15"/>
  <c r="B57" i="15"/>
  <c r="B56" i="15"/>
  <c r="C56" i="15" s="1"/>
  <c r="D56" i="15" s="1"/>
  <c r="E56" i="15" s="1"/>
  <c r="F56" i="15" s="1"/>
  <c r="G56" i="15" s="1"/>
  <c r="B52" i="15"/>
  <c r="C51" i="15"/>
  <c r="D51" i="15" s="1"/>
  <c r="E51" i="15" s="1"/>
  <c r="F51" i="15" s="1"/>
  <c r="G51" i="15" s="1"/>
  <c r="C50" i="15"/>
  <c r="C49" i="15"/>
  <c r="D49" i="15" s="1"/>
  <c r="E49" i="15" s="1"/>
  <c r="F49" i="15" s="1"/>
  <c r="G49" i="15" s="1"/>
  <c r="C48" i="15"/>
  <c r="B46" i="15"/>
  <c r="C45" i="15"/>
  <c r="D45" i="15" s="1"/>
  <c r="E45" i="15" s="1"/>
  <c r="F45" i="15" s="1"/>
  <c r="G45" i="15" s="1"/>
  <c r="C44" i="15"/>
  <c r="D43" i="15"/>
  <c r="E43" i="15" s="1"/>
  <c r="F43" i="15" s="1"/>
  <c r="G43" i="15" s="1"/>
  <c r="C43" i="15"/>
  <c r="G42" i="15"/>
  <c r="F42" i="15"/>
  <c r="E42" i="15"/>
  <c r="D42" i="15"/>
  <c r="C42" i="15"/>
  <c r="B40" i="15"/>
  <c r="C39" i="15"/>
  <c r="D39" i="15" s="1"/>
  <c r="E39" i="15" s="1"/>
  <c r="F39" i="15" s="1"/>
  <c r="G39" i="15" s="1"/>
  <c r="C37" i="15"/>
  <c r="C38" i="15" s="1"/>
  <c r="G36" i="15"/>
  <c r="F36" i="15"/>
  <c r="E36" i="15"/>
  <c r="D36" i="15"/>
  <c r="C36" i="15"/>
  <c r="C33" i="15"/>
  <c r="D33" i="15" s="1"/>
  <c r="E33" i="15" s="1"/>
  <c r="F33" i="15" s="1"/>
  <c r="G33" i="15" s="1"/>
  <c r="C32" i="15"/>
  <c r="D32" i="15" s="1"/>
  <c r="E32" i="15" s="1"/>
  <c r="F32" i="15" s="1"/>
  <c r="G32" i="15" s="1"/>
  <c r="B32" i="15"/>
  <c r="G31" i="15"/>
  <c r="F31" i="15"/>
  <c r="E31" i="15"/>
  <c r="D31" i="15"/>
  <c r="C31" i="15"/>
  <c r="B31" i="15"/>
  <c r="B34" i="15" s="1"/>
  <c r="G57" i="14"/>
  <c r="F57" i="14"/>
  <c r="E57" i="14"/>
  <c r="D57" i="14"/>
  <c r="C57" i="14"/>
  <c r="B57" i="14"/>
  <c r="B56" i="14"/>
  <c r="C56" i="14" s="1"/>
  <c r="D56" i="14" s="1"/>
  <c r="E56" i="14" s="1"/>
  <c r="F56" i="14" s="1"/>
  <c r="G56" i="14" s="1"/>
  <c r="B52" i="14"/>
  <c r="C51" i="14"/>
  <c r="D51" i="14" s="1"/>
  <c r="E51" i="14" s="1"/>
  <c r="F51" i="14" s="1"/>
  <c r="G51" i="14" s="1"/>
  <c r="C49" i="14"/>
  <c r="C50" i="14" s="1"/>
  <c r="C48" i="14"/>
  <c r="B46" i="14"/>
  <c r="E45" i="14"/>
  <c r="F45" i="14" s="1"/>
  <c r="G45" i="14" s="1"/>
  <c r="D45" i="14"/>
  <c r="C45" i="14"/>
  <c r="C44" i="14"/>
  <c r="C46" i="14" s="1"/>
  <c r="C43" i="14"/>
  <c r="D43" i="14" s="1"/>
  <c r="E43" i="14" s="1"/>
  <c r="F43" i="14" s="1"/>
  <c r="G43" i="14" s="1"/>
  <c r="G42" i="14"/>
  <c r="F42" i="14"/>
  <c r="E42" i="14"/>
  <c r="D42" i="14"/>
  <c r="C42" i="14"/>
  <c r="B40" i="14"/>
  <c r="C39" i="14"/>
  <c r="D39" i="14" s="1"/>
  <c r="E39" i="14" s="1"/>
  <c r="F39" i="14" s="1"/>
  <c r="G39" i="14" s="1"/>
  <c r="C37" i="14"/>
  <c r="C38" i="14" s="1"/>
  <c r="G36" i="14"/>
  <c r="F36" i="14"/>
  <c r="E36" i="14"/>
  <c r="D36" i="14"/>
  <c r="C36" i="14"/>
  <c r="C33" i="14"/>
  <c r="D33" i="14" s="1"/>
  <c r="E33" i="14" s="1"/>
  <c r="F33" i="14" s="1"/>
  <c r="G33" i="14" s="1"/>
  <c r="B32" i="14"/>
  <c r="C32" i="14" s="1"/>
  <c r="G31" i="14"/>
  <c r="F31" i="14"/>
  <c r="E31" i="14"/>
  <c r="D31" i="14"/>
  <c r="C31" i="14"/>
  <c r="B31" i="14"/>
  <c r="B34" i="14" s="1"/>
  <c r="B54" i="14" s="1"/>
  <c r="C44" i="12"/>
  <c r="D44" i="12" s="1"/>
  <c r="E44" i="12" s="1"/>
  <c r="F44" i="12" s="1"/>
  <c r="G44" i="12" s="1"/>
  <c r="E30" i="12"/>
  <c r="D30" i="12"/>
  <c r="G30" i="12"/>
  <c r="F30" i="12"/>
  <c r="C50" i="12"/>
  <c r="D50" i="12" s="1"/>
  <c r="E50" i="12" s="1"/>
  <c r="F50" i="12" s="1"/>
  <c r="G50" i="12" s="1"/>
  <c r="C37" i="12"/>
  <c r="C43" i="12"/>
  <c r="C30" i="12"/>
  <c r="G56" i="12"/>
  <c r="F56" i="12"/>
  <c r="E56" i="12"/>
  <c r="D56" i="12"/>
  <c r="C56" i="12"/>
  <c r="B56" i="12"/>
  <c r="B55" i="12"/>
  <c r="C55" i="12" s="1"/>
  <c r="D55" i="12" s="1"/>
  <c r="E55" i="12" s="1"/>
  <c r="F55" i="12" s="1"/>
  <c r="G55" i="12" s="1"/>
  <c r="B51" i="12"/>
  <c r="C48" i="12"/>
  <c r="D48" i="12" s="1"/>
  <c r="E48" i="12" s="1"/>
  <c r="F48" i="12" s="1"/>
  <c r="G48" i="12" s="1"/>
  <c r="C47" i="12"/>
  <c r="B45" i="12"/>
  <c r="C42" i="12"/>
  <c r="G41" i="12"/>
  <c r="F41" i="12"/>
  <c r="E41" i="12"/>
  <c r="D41" i="12"/>
  <c r="C41" i="12"/>
  <c r="C38" i="12"/>
  <c r="D38" i="12" s="1"/>
  <c r="E38" i="12" s="1"/>
  <c r="F38" i="12" s="1"/>
  <c r="G38" i="12" s="1"/>
  <c r="C36" i="12"/>
  <c r="D36" i="12" s="1"/>
  <c r="E36" i="12" s="1"/>
  <c r="F36" i="12" s="1"/>
  <c r="G36" i="12" s="1"/>
  <c r="G35" i="12"/>
  <c r="F35" i="12"/>
  <c r="E35" i="12"/>
  <c r="D35" i="12"/>
  <c r="C35" i="12"/>
  <c r="C32" i="12"/>
  <c r="D32" i="12" s="1"/>
  <c r="E32" i="12" s="1"/>
  <c r="F32" i="12" s="1"/>
  <c r="G32" i="12" s="1"/>
  <c r="B31" i="12"/>
  <c r="C31" i="12" s="1"/>
  <c r="B30" i="12"/>
  <c r="B54" i="15" l="1"/>
  <c r="B58" i="15" s="1"/>
  <c r="C44" i="16"/>
  <c r="D44" i="16" s="1"/>
  <c r="E44" i="16" s="1"/>
  <c r="F44" i="16" s="1"/>
  <c r="G40" i="16"/>
  <c r="E50" i="16"/>
  <c r="F50" i="16" s="1"/>
  <c r="G50" i="16" s="1"/>
  <c r="E38" i="16"/>
  <c r="F38" i="16" s="1"/>
  <c r="G38" i="16" s="1"/>
  <c r="D40" i="16"/>
  <c r="D48" i="16"/>
  <c r="C40" i="16"/>
  <c r="C32" i="16"/>
  <c r="D32" i="16" s="1"/>
  <c r="C52" i="15"/>
  <c r="D50" i="15"/>
  <c r="E50" i="15" s="1"/>
  <c r="F50" i="15" s="1"/>
  <c r="G50" i="15" s="1"/>
  <c r="C46" i="15"/>
  <c r="D37" i="15"/>
  <c r="E37" i="15" s="1"/>
  <c r="F37" i="15" s="1"/>
  <c r="G37" i="15" s="1"/>
  <c r="D38" i="15"/>
  <c r="C34" i="15"/>
  <c r="D40" i="15"/>
  <c r="E38" i="15"/>
  <c r="C40" i="15"/>
  <c r="D34" i="15"/>
  <c r="E34" i="15"/>
  <c r="F34" i="15"/>
  <c r="G34" i="15"/>
  <c r="D44" i="15"/>
  <c r="E44" i="15" s="1"/>
  <c r="F44" i="15" s="1"/>
  <c r="G44" i="15" s="1"/>
  <c r="G46" i="15" s="1"/>
  <c r="D48" i="15"/>
  <c r="B58" i="14"/>
  <c r="D50" i="14"/>
  <c r="E50" i="14" s="1"/>
  <c r="F50" i="14" s="1"/>
  <c r="G50" i="14" s="1"/>
  <c r="C52" i="14"/>
  <c r="D49" i="14"/>
  <c r="E49" i="14" s="1"/>
  <c r="F49" i="14" s="1"/>
  <c r="G49" i="14" s="1"/>
  <c r="F34" i="14"/>
  <c r="E34" i="14"/>
  <c r="D38" i="14"/>
  <c r="C40" i="14"/>
  <c r="D32" i="14"/>
  <c r="E32" i="14" s="1"/>
  <c r="F32" i="14" s="1"/>
  <c r="G32" i="14" s="1"/>
  <c r="C34" i="14"/>
  <c r="G34" i="14"/>
  <c r="D44" i="14"/>
  <c r="E44" i="14" s="1"/>
  <c r="F44" i="14" s="1"/>
  <c r="G44" i="14" s="1"/>
  <c r="G46" i="14" s="1"/>
  <c r="D48" i="14"/>
  <c r="D37" i="14"/>
  <c r="E37" i="14" s="1"/>
  <c r="F37" i="14" s="1"/>
  <c r="G37" i="14" s="1"/>
  <c r="C49" i="12"/>
  <c r="B39" i="12"/>
  <c r="B33" i="12"/>
  <c r="D31" i="12"/>
  <c r="C33" i="12"/>
  <c r="C39" i="12"/>
  <c r="D37" i="12"/>
  <c r="D43" i="12"/>
  <c r="E43" i="12" s="1"/>
  <c r="C45" i="12"/>
  <c r="D49" i="12"/>
  <c r="E49" i="12" s="1"/>
  <c r="F49" i="12" s="1"/>
  <c r="G49" i="12" s="1"/>
  <c r="D47" i="12"/>
  <c r="D42" i="12"/>
  <c r="E42" i="12" s="1"/>
  <c r="F42" i="12" s="1"/>
  <c r="G42" i="12" s="1"/>
  <c r="B53" i="12" l="1"/>
  <c r="B57" i="12" s="1"/>
  <c r="C46" i="16"/>
  <c r="C34" i="16"/>
  <c r="F46" i="16"/>
  <c r="G44" i="16"/>
  <c r="G46" i="16" s="1"/>
  <c r="D52" i="16"/>
  <c r="E48" i="16"/>
  <c r="F40" i="16"/>
  <c r="E40" i="16"/>
  <c r="E32" i="16"/>
  <c r="D34" i="16"/>
  <c r="E46" i="16"/>
  <c r="D46" i="16"/>
  <c r="C54" i="15"/>
  <c r="C58" i="15" s="1"/>
  <c r="E46" i="15"/>
  <c r="D46" i="15"/>
  <c r="F46" i="15"/>
  <c r="E40" i="15"/>
  <c r="F38" i="15"/>
  <c r="D52" i="15"/>
  <c r="E48" i="15"/>
  <c r="F46" i="14"/>
  <c r="C54" i="14"/>
  <c r="C58" i="14" s="1"/>
  <c r="D40" i="14"/>
  <c r="E38" i="14"/>
  <c r="E46" i="14"/>
  <c r="D34" i="14"/>
  <c r="D52" i="14"/>
  <c r="E48" i="14"/>
  <c r="D46" i="14"/>
  <c r="C51" i="12"/>
  <c r="E45" i="12"/>
  <c r="F43" i="12"/>
  <c r="D33" i="12"/>
  <c r="E31" i="12"/>
  <c r="E37" i="12"/>
  <c r="D39" i="12"/>
  <c r="E47" i="12"/>
  <c r="D51" i="12"/>
  <c r="D45" i="12"/>
  <c r="C53" i="12" l="1"/>
  <c r="C57" i="12" s="1"/>
  <c r="D53" i="12"/>
  <c r="D57" i="12" s="1"/>
  <c r="C54" i="16"/>
  <c r="C58" i="16" s="1"/>
  <c r="F32" i="16"/>
  <c r="E34" i="16"/>
  <c r="E52" i="16"/>
  <c r="F48" i="16"/>
  <c r="D54" i="16"/>
  <c r="D58" i="16" s="1"/>
  <c r="D54" i="15"/>
  <c r="D58" i="15" s="1"/>
  <c r="E52" i="15"/>
  <c r="E54" i="15" s="1"/>
  <c r="E58" i="15" s="1"/>
  <c r="F48" i="15"/>
  <c r="G38" i="15"/>
  <c r="G40" i="15" s="1"/>
  <c r="F40" i="15"/>
  <c r="E40" i="14"/>
  <c r="F38" i="14"/>
  <c r="F48" i="14"/>
  <c r="E52" i="14"/>
  <c r="D54" i="14"/>
  <c r="D58" i="14" s="1"/>
  <c r="F37" i="12"/>
  <c r="E39" i="12"/>
  <c r="E33" i="12"/>
  <c r="F31" i="12"/>
  <c r="F47" i="12"/>
  <c r="E51" i="12"/>
  <c r="G43" i="12"/>
  <c r="G45" i="12" s="1"/>
  <c r="F45" i="12"/>
  <c r="F5" i="10"/>
  <c r="F6" i="10" s="1"/>
  <c r="F7" i="10" s="1"/>
  <c r="F8" i="10" s="1"/>
  <c r="F9" i="10" s="1"/>
  <c r="F10" i="10" s="1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  <c r="F38" i="10" s="1"/>
  <c r="F39" i="10" s="1"/>
  <c r="F4" i="10"/>
  <c r="E5" i="10"/>
  <c r="E6" i="10" s="1"/>
  <c r="E7" i="10" s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" i="10"/>
  <c r="E53" i="12" l="1"/>
  <c r="E57" i="12" s="1"/>
  <c r="G48" i="16"/>
  <c r="G52" i="16" s="1"/>
  <c r="F52" i="16"/>
  <c r="E54" i="16"/>
  <c r="E58" i="16" s="1"/>
  <c r="G32" i="16"/>
  <c r="G34" i="16" s="1"/>
  <c r="G54" i="16" s="1"/>
  <c r="G58" i="16" s="1"/>
  <c r="F34" i="16"/>
  <c r="F54" i="16" s="1"/>
  <c r="F58" i="16" s="1"/>
  <c r="F54" i="15"/>
  <c r="F58" i="15" s="1"/>
  <c r="G48" i="15"/>
  <c r="G52" i="15" s="1"/>
  <c r="G54" i="15" s="1"/>
  <c r="G58" i="15" s="1"/>
  <c r="F52" i="15"/>
  <c r="E54" i="14"/>
  <c r="E58" i="14" s="1"/>
  <c r="G48" i="14"/>
  <c r="G52" i="14" s="1"/>
  <c r="F52" i="14"/>
  <c r="G38" i="14"/>
  <c r="G40" i="14" s="1"/>
  <c r="F40" i="14"/>
  <c r="G37" i="12"/>
  <c r="G39" i="12" s="1"/>
  <c r="F39" i="12"/>
  <c r="G47" i="12"/>
  <c r="G51" i="12" s="1"/>
  <c r="F51" i="12"/>
  <c r="F33" i="12"/>
  <c r="G31" i="12"/>
  <c r="G33" i="12" s="1"/>
  <c r="D4" i="10"/>
  <c r="D5" i="10" s="1"/>
  <c r="D6" i="10" s="1"/>
  <c r="D7" i="10" s="1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D38" i="10" s="1"/>
  <c r="D39" i="10" s="1"/>
  <c r="C5" i="10"/>
  <c r="C6" i="10"/>
  <c r="C7" i="10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38" i="10" s="1"/>
  <c r="C39" i="10" s="1"/>
  <c r="C4" i="10"/>
  <c r="B6" i="10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5" i="10"/>
  <c r="B4" i="10"/>
  <c r="B9" i="8"/>
  <c r="B12" i="8" s="1"/>
  <c r="G53" i="12" l="1"/>
  <c r="G57" i="12" s="1"/>
  <c r="F53" i="12"/>
  <c r="F57" i="12" s="1"/>
  <c r="B59" i="16"/>
  <c r="E63" i="16" s="1"/>
  <c r="B59" i="15"/>
  <c r="F63" i="15" s="1"/>
  <c r="F54" i="14"/>
  <c r="F58" i="14" s="1"/>
  <c r="G54" i="14"/>
  <c r="G58" i="14" s="1"/>
  <c r="B58" i="12" l="1"/>
  <c r="F62" i="12" s="1"/>
  <c r="B63" i="16"/>
  <c r="C63" i="16"/>
  <c r="D63" i="16"/>
  <c r="F63" i="16"/>
  <c r="E63" i="15"/>
  <c r="B63" i="15"/>
  <c r="C63" i="15"/>
  <c r="D63" i="15"/>
  <c r="B59" i="14"/>
  <c r="E62" i="12" l="1"/>
  <c r="D62" i="12"/>
  <c r="C62" i="12"/>
  <c r="B62" i="12"/>
  <c r="D63" i="14"/>
  <c r="B63" i="14"/>
  <c r="F63" i="14"/>
  <c r="E63" i="14"/>
  <c r="C63" i="14"/>
</calcChain>
</file>

<file path=xl/sharedStrings.xml><?xml version="1.0" encoding="utf-8"?>
<sst xmlns="http://schemas.openxmlformats.org/spreadsheetml/2006/main" count="332" uniqueCount="107">
  <si>
    <t>Assumptions</t>
  </si>
  <si>
    <t>Average Initial Sale</t>
  </si>
  <si>
    <t>Average Recurring Revenue</t>
  </si>
  <si>
    <t>Yearly Addon Sales - Year 1 start</t>
  </si>
  <si>
    <t>Retention Rate</t>
  </si>
  <si>
    <t>Gross Margin - Initial Sale</t>
  </si>
  <si>
    <t>Gross Margin - Recurring Revenue</t>
  </si>
  <si>
    <t>Gross Margin - Addon sales</t>
  </si>
  <si>
    <t>Cost of Capital</t>
  </si>
  <si>
    <t>LTV Calculation</t>
  </si>
  <si>
    <t>Profit from initial sale</t>
  </si>
  <si>
    <t>Recurring Revenue</t>
  </si>
  <si>
    <t>Cumulative Retention Rate</t>
  </si>
  <si>
    <t>Gross Margin for Recurring</t>
  </si>
  <si>
    <t>Profit from Recurring</t>
  </si>
  <si>
    <t>Addon Sales Revenue</t>
  </si>
  <si>
    <t>Total Profits</t>
  </si>
  <si>
    <t>Cost of capital rate</t>
  </si>
  <si>
    <t>LTV/CAC ratio</t>
  </si>
  <si>
    <t>CAC (Cost of Customer Acquisition)</t>
  </si>
  <si>
    <t>Net Present Value Factor</t>
  </si>
  <si>
    <t>Present value of Profits</t>
  </si>
  <si>
    <t>Gross Margin for Addon sales</t>
  </si>
  <si>
    <t>Profit from Addon sales</t>
  </si>
  <si>
    <t>Year</t>
  </si>
  <si>
    <t>This model assumes that Initial purchase is made at beginning of the year 0.</t>
  </si>
  <si>
    <t>If there is no initial purchase, enter $0 for Average Initial Sale.</t>
  </si>
  <si>
    <t>Next Product Purchase Rate</t>
  </si>
  <si>
    <t>Next Product Purchase Year</t>
  </si>
  <si>
    <t>Entries</t>
  </si>
  <si>
    <t>Notes</t>
  </si>
  <si>
    <t># months of recurring in Year 1</t>
  </si>
  <si>
    <t>Repurchase Rate</t>
  </si>
  <si>
    <t xml:space="preserve">PV - Equity Investment </t>
  </si>
  <si>
    <t>FV = Value of equity at disposal</t>
  </si>
  <si>
    <t>n - number of years to disposal</t>
  </si>
  <si>
    <t>i = cost of equity</t>
  </si>
  <si>
    <t>% equity purchased</t>
  </si>
  <si>
    <t>Value of business at disposal</t>
  </si>
  <si>
    <t>Factor</t>
  </si>
  <si>
    <t>Formula is i=(FV/PV)^(1/n)-1</t>
  </si>
  <si>
    <t>https://www.planprojections.com/funding/cost-of-equity-financing/</t>
  </si>
  <si>
    <t>Day</t>
  </si>
  <si>
    <t>Churn Rate</t>
  </si>
  <si>
    <t>Period 1</t>
  </si>
  <si>
    <t>Period 2</t>
  </si>
  <si>
    <t>Period 3</t>
  </si>
  <si>
    <t>Period 4</t>
  </si>
  <si>
    <t>Period 5</t>
  </si>
  <si>
    <t>Period 6</t>
  </si>
  <si>
    <t>Period 7</t>
  </si>
  <si>
    <t>Period 8</t>
  </si>
  <si>
    <t>Period 9</t>
  </si>
  <si>
    <t>Period 10</t>
  </si>
  <si>
    <t>Period 11</t>
  </si>
  <si>
    <t>Period 12</t>
  </si>
  <si>
    <t>Period 13</t>
  </si>
  <si>
    <t>Period 14</t>
  </si>
  <si>
    <t>Period 15</t>
  </si>
  <si>
    <t>Period 16</t>
  </si>
  <si>
    <t>Period 17</t>
  </si>
  <si>
    <t>Period 18</t>
  </si>
  <si>
    <t>Period 19</t>
  </si>
  <si>
    <t>Period 20</t>
  </si>
  <si>
    <t>Period 21</t>
  </si>
  <si>
    <t>Period 22</t>
  </si>
  <si>
    <t>Period 23</t>
  </si>
  <si>
    <t>Period 24</t>
  </si>
  <si>
    <t>Period 25</t>
  </si>
  <si>
    <t>Period 26</t>
  </si>
  <si>
    <t>Period 27</t>
  </si>
  <si>
    <t>Period 28</t>
  </si>
  <si>
    <t>Period 29</t>
  </si>
  <si>
    <t>Period 30</t>
  </si>
  <si>
    <t>Period 31</t>
  </si>
  <si>
    <t>Period 32</t>
  </si>
  <si>
    <t>Period 33</t>
  </si>
  <si>
    <t>Period 34</t>
  </si>
  <si>
    <t>Period 35</t>
  </si>
  <si>
    <t>Period 36</t>
  </si>
  <si>
    <t>Initial # customers</t>
  </si>
  <si>
    <t>Yearly Revenue</t>
  </si>
  <si>
    <t>Gross Margin - Yearly Revenue</t>
  </si>
  <si>
    <t># months of recurring in Years 2-5</t>
  </si>
  <si>
    <t>Gross Margin for Yearly Revenue</t>
  </si>
  <si>
    <t>Profit from Yearly Revenue</t>
  </si>
  <si>
    <t>One Time Sale</t>
  </si>
  <si>
    <t>Addon Sales</t>
  </si>
  <si>
    <t>Customer buys 1 or more times a year</t>
  </si>
  <si>
    <t>Customer pays on a recurring basis</t>
  </si>
  <si>
    <t>Could be a monthly subscription</t>
  </si>
  <si>
    <t>Could be a quarterly subscription box</t>
  </si>
  <si>
    <t>Any other sales that do not fit in above categories</t>
  </si>
  <si>
    <t>Assume 50% if giving up equity</t>
  </si>
  <si>
    <t>If borrowing money, use 12%</t>
  </si>
  <si>
    <t>Typical of many businesses</t>
  </si>
  <si>
    <t>Initial Sale Revenue</t>
  </si>
  <si>
    <t>Churn at different rates</t>
  </si>
  <si>
    <t>Enter the first 5 values and the cost of equity is calculated</t>
  </si>
  <si>
    <t>Example - recurring revenue only - monthly subscription</t>
  </si>
  <si>
    <t>Revenue per billing period</t>
  </si>
  <si>
    <t>Periodic Purchases</t>
  </si>
  <si>
    <t>Periodic Purchases - Yearly Revenue</t>
  </si>
  <si>
    <t>Example - periodic purchases with a quarterly subscription box</t>
  </si>
  <si>
    <t>If product is purchased 1 or mores times a year, use the Periodic Purchases section below</t>
  </si>
  <si>
    <t>LTV/Net Present Value of Profits</t>
  </si>
  <si>
    <t>Example - 1-time sale and monthly recurring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</si>
</sst>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164" formatCode="&quot;$&quot;#,##0"/>
    <numFmt numFmtId="165" formatCode="0.0%"/>
    <numFmt numFmtId="166" formatCode="#,##0.0000"/>
    <numFmt numFmtId="167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3" fontId="0" fillId="0" borderId="0" xfId="0" applyNumberFormat="1"/>
    <xf numFmtId="9" fontId="0" fillId="0" borderId="0" xfId="0" applyNumberFormat="1"/>
    <xf numFmtId="8" fontId="0" fillId="0" borderId="0" xfId="0" applyNumberFormat="1"/>
    <xf numFmtId="164" fontId="0" fillId="2" borderId="0" xfId="0" applyNumberFormat="1" applyFill="1" applyAlignment="1"/>
    <xf numFmtId="0" fontId="0" fillId="2" borderId="0" xfId="0" applyFill="1" applyAlignment="1"/>
    <xf numFmtId="165" fontId="0" fillId="2" borderId="0" xfId="0" applyNumberFormat="1" applyFill="1" applyAlignment="1"/>
    <xf numFmtId="0" fontId="1" fillId="0" borderId="0" xfId="0" applyFont="1" applyAlignment="1"/>
    <xf numFmtId="9" fontId="0" fillId="0" borderId="0" xfId="0" applyNumberFormat="1" applyAlignment="1"/>
    <xf numFmtId="0" fontId="1" fillId="0" borderId="1" xfId="0" applyFont="1" applyBorder="1" applyAlignment="1"/>
    <xf numFmtId="0" fontId="0" fillId="0" borderId="1" xfId="0" applyBorder="1" applyAlignment="1"/>
    <xf numFmtId="8" fontId="0" fillId="0" borderId="0" xfId="0" applyNumberFormat="1" applyAlignment="1"/>
    <xf numFmtId="3" fontId="0" fillId="2" borderId="0" xfId="0" applyNumberFormat="1" applyFill="1" applyAlignment="1"/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/>
    <xf numFmtId="9" fontId="0" fillId="2" borderId="0" xfId="0" applyNumberFormat="1" applyFill="1" applyAlignment="1"/>
    <xf numFmtId="0" fontId="2" fillId="0" borderId="0" xfId="0" applyFont="1" applyAlignment="1"/>
    <xf numFmtId="164" fontId="0" fillId="0" borderId="0" xfId="0" applyNumberFormat="1" applyAlignment="1"/>
    <xf numFmtId="164" fontId="0" fillId="0" borderId="0" xfId="0" applyNumberFormat="1" applyFill="1" applyAlignment="1"/>
    <xf numFmtId="8" fontId="0" fillId="0" borderId="1" xfId="0" applyNumberFormat="1" applyBorder="1" applyAlignment="1"/>
    <xf numFmtId="0" fontId="1" fillId="0" borderId="0" xfId="0" applyFont="1"/>
    <xf numFmtId="166" fontId="0" fillId="0" borderId="0" xfId="0" applyNumberFormat="1" applyAlignment="1"/>
    <xf numFmtId="164" fontId="2" fillId="0" borderId="0" xfId="0" applyNumberFormat="1" applyFont="1" applyAlignment="1"/>
    <xf numFmtId="9" fontId="0" fillId="0" borderId="0" xfId="0" applyNumberFormat="1" applyFill="1" applyAlignment="1"/>
    <xf numFmtId="0" fontId="4" fillId="0" borderId="0" xfId="2"/>
    <xf numFmtId="167" fontId="0" fillId="0" borderId="0" xfId="0" applyNumberFormat="1"/>
    <xf numFmtId="9" fontId="1" fillId="0" borderId="0" xfId="0" applyNumberFormat="1" applyFont="1"/>
    <xf numFmtId="3" fontId="0" fillId="0" borderId="0" xfId="0" applyNumberFormat="1" applyFill="1" applyAlignment="1"/>
    <xf numFmtId="0" fontId="5" fillId="0" borderId="0" xfId="0" applyFont="1" applyAlignment="1"/>
    <xf numFmtId="0" fontId="5" fillId="0" borderId="0" xfId="0" applyFont="1"/>
    <xf numFmtId="165" fontId="0" fillId="0" borderId="0" xfId="0" applyNumberFormat="1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nprojections.com/funding/cost-of-equity-financ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workbookViewId="0">
      <selection activeCell="J63" sqref="J63"/>
    </sheetView>
  </sheetViews>
  <sheetFormatPr defaultRowHeight="15" x14ac:dyDescent="0.25"/>
  <cols>
    <col min="1" max="1" width="33.28515625" style="14" customWidth="1"/>
    <col min="2" max="2" width="12" style="14" customWidth="1"/>
    <col min="3" max="3" width="9.85546875" style="14" customWidth="1"/>
    <col min="4" max="4" width="9.5703125" style="14" customWidth="1"/>
    <col min="5" max="6" width="10.140625" style="14" customWidth="1"/>
    <col min="7" max="16384" width="9.140625" style="14"/>
  </cols>
  <sheetData>
    <row r="1" spans="1:6" ht="18.75" x14ac:dyDescent="0.3">
      <c r="A1" s="17" t="s">
        <v>0</v>
      </c>
      <c r="B1" s="17" t="s">
        <v>29</v>
      </c>
      <c r="C1" s="15"/>
      <c r="D1" s="17" t="s">
        <v>30</v>
      </c>
      <c r="F1" s="15"/>
    </row>
    <row r="2" spans="1:6" ht="18.75" x14ac:dyDescent="0.3">
      <c r="A2" s="29" t="s">
        <v>86</v>
      </c>
      <c r="B2" s="17"/>
      <c r="C2" s="15"/>
      <c r="D2" s="17"/>
      <c r="F2" s="15"/>
    </row>
    <row r="3" spans="1:6" x14ac:dyDescent="0.25">
      <c r="A3" s="15" t="s">
        <v>1</v>
      </c>
      <c r="B3" s="4">
        <v>0</v>
      </c>
      <c r="C3" s="15"/>
      <c r="D3" s="15" t="s">
        <v>25</v>
      </c>
      <c r="F3" s="15"/>
    </row>
    <row r="4" spans="1:6" x14ac:dyDescent="0.25">
      <c r="A4" s="15" t="s">
        <v>5</v>
      </c>
      <c r="B4" s="6">
        <v>0</v>
      </c>
      <c r="C4" s="15"/>
      <c r="D4" s="15" t="s">
        <v>26</v>
      </c>
      <c r="F4" s="15"/>
    </row>
    <row r="5" spans="1:6" x14ac:dyDescent="0.25">
      <c r="A5" s="15" t="s">
        <v>27</v>
      </c>
      <c r="B5" s="16">
        <v>0</v>
      </c>
      <c r="C5" s="15"/>
      <c r="D5" s="15"/>
      <c r="E5" s="15"/>
      <c r="F5" s="15"/>
    </row>
    <row r="6" spans="1:6" x14ac:dyDescent="0.25">
      <c r="A6" s="15" t="s">
        <v>28</v>
      </c>
      <c r="B6" s="12">
        <v>0</v>
      </c>
      <c r="C6" s="15"/>
      <c r="D6" s="15" t="s">
        <v>104</v>
      </c>
      <c r="E6" s="15"/>
      <c r="F6" s="15"/>
    </row>
    <row r="7" spans="1:6" x14ac:dyDescent="0.25">
      <c r="A7" s="15"/>
      <c r="B7" s="28"/>
      <c r="C7" s="15"/>
      <c r="D7" s="15"/>
      <c r="E7" s="15"/>
      <c r="F7" s="15"/>
    </row>
    <row r="8" spans="1:6" ht="15.75" x14ac:dyDescent="0.25">
      <c r="A8" s="29" t="s">
        <v>101</v>
      </c>
      <c r="B8" s="28"/>
      <c r="C8" s="15"/>
      <c r="D8" s="15" t="s">
        <v>88</v>
      </c>
      <c r="E8" s="15"/>
      <c r="F8" s="15"/>
    </row>
    <row r="9" spans="1:6" x14ac:dyDescent="0.25">
      <c r="A9" s="15" t="s">
        <v>81</v>
      </c>
      <c r="B9" s="4">
        <v>0</v>
      </c>
      <c r="C9" s="15"/>
      <c r="D9" s="15" t="s">
        <v>95</v>
      </c>
      <c r="E9" s="15"/>
      <c r="F9" s="15"/>
    </row>
    <row r="10" spans="1:6" x14ac:dyDescent="0.25">
      <c r="A10" s="15" t="s">
        <v>82</v>
      </c>
      <c r="B10" s="6">
        <v>0</v>
      </c>
      <c r="C10" s="15"/>
      <c r="D10" s="15"/>
      <c r="E10" s="15"/>
      <c r="F10" s="15"/>
    </row>
    <row r="11" spans="1:6" x14ac:dyDescent="0.25">
      <c r="A11" s="15" t="s">
        <v>4</v>
      </c>
      <c r="B11" s="6">
        <v>0</v>
      </c>
      <c r="C11" s="15"/>
      <c r="D11" s="15"/>
      <c r="E11" s="15"/>
      <c r="F11" s="15"/>
    </row>
    <row r="12" spans="1:6" x14ac:dyDescent="0.25">
      <c r="A12" s="15"/>
      <c r="B12" s="28"/>
      <c r="C12" s="15"/>
      <c r="D12" s="15"/>
      <c r="E12" s="15"/>
      <c r="F12" s="15"/>
    </row>
    <row r="13" spans="1:6" ht="15.75" x14ac:dyDescent="0.25">
      <c r="A13" s="29" t="s">
        <v>11</v>
      </c>
      <c r="B13" s="19"/>
      <c r="C13" s="15"/>
      <c r="D13" s="15" t="s">
        <v>89</v>
      </c>
      <c r="E13" s="15"/>
      <c r="F13" s="15"/>
    </row>
    <row r="14" spans="1:6" x14ac:dyDescent="0.25">
      <c r="A14" s="15" t="s">
        <v>2</v>
      </c>
      <c r="B14" s="4">
        <v>0</v>
      </c>
      <c r="C14" s="15"/>
      <c r="D14" s="14" t="s">
        <v>100</v>
      </c>
      <c r="E14" s="15"/>
      <c r="F14" s="15"/>
    </row>
    <row r="15" spans="1:6" x14ac:dyDescent="0.25">
      <c r="A15" s="15" t="s">
        <v>6</v>
      </c>
      <c r="B15" s="6">
        <v>0</v>
      </c>
      <c r="C15" s="15"/>
      <c r="D15" s="15" t="s">
        <v>89</v>
      </c>
      <c r="E15" s="15"/>
      <c r="F15" s="15"/>
    </row>
    <row r="16" spans="1:6" x14ac:dyDescent="0.25">
      <c r="A16" s="15" t="s">
        <v>31</v>
      </c>
      <c r="B16" s="5">
        <v>0</v>
      </c>
      <c r="C16" s="15"/>
      <c r="D16" s="15" t="s">
        <v>90</v>
      </c>
      <c r="E16" s="15"/>
      <c r="F16" s="15"/>
    </row>
    <row r="17" spans="1:7" x14ac:dyDescent="0.25">
      <c r="A17" s="15" t="s">
        <v>83</v>
      </c>
      <c r="B17" s="5">
        <v>0</v>
      </c>
      <c r="C17" s="15"/>
      <c r="D17" s="15" t="s">
        <v>91</v>
      </c>
      <c r="E17" s="15"/>
      <c r="F17" s="15"/>
    </row>
    <row r="18" spans="1:7" x14ac:dyDescent="0.25">
      <c r="A18" s="15" t="s">
        <v>4</v>
      </c>
      <c r="B18" s="6">
        <v>0</v>
      </c>
      <c r="C18" s="15"/>
      <c r="D18" s="15"/>
      <c r="E18" s="15"/>
      <c r="F18" s="15"/>
    </row>
    <row r="19" spans="1:7" x14ac:dyDescent="0.25">
      <c r="A19" s="15"/>
      <c r="B19" s="31"/>
      <c r="C19" s="15"/>
      <c r="D19" s="15"/>
      <c r="E19" s="15"/>
      <c r="F19" s="15"/>
    </row>
    <row r="20" spans="1:7" ht="15.75" x14ac:dyDescent="0.25">
      <c r="A20" s="30" t="s">
        <v>87</v>
      </c>
      <c r="D20" s="14" t="s">
        <v>92</v>
      </c>
    </row>
    <row r="21" spans="1:7" x14ac:dyDescent="0.25">
      <c r="A21" s="15" t="s">
        <v>3</v>
      </c>
      <c r="B21" s="4">
        <v>0</v>
      </c>
      <c r="C21" s="15"/>
      <c r="D21" s="15"/>
      <c r="E21" s="15"/>
      <c r="F21" s="15"/>
    </row>
    <row r="22" spans="1:7" x14ac:dyDescent="0.25">
      <c r="A22" s="15" t="s">
        <v>7</v>
      </c>
      <c r="B22" s="6">
        <v>0</v>
      </c>
      <c r="C22" s="15"/>
      <c r="D22" s="15"/>
      <c r="E22" s="15"/>
      <c r="F22" s="15"/>
    </row>
    <row r="23" spans="1:7" x14ac:dyDescent="0.25">
      <c r="A23" s="15" t="s">
        <v>4</v>
      </c>
      <c r="B23" s="6">
        <v>0</v>
      </c>
    </row>
    <row r="24" spans="1:7" x14ac:dyDescent="0.25">
      <c r="A24" s="15"/>
      <c r="B24" s="31"/>
    </row>
    <row r="25" spans="1:7" ht="15.75" x14ac:dyDescent="0.25">
      <c r="A25" s="29" t="s">
        <v>8</v>
      </c>
      <c r="D25" s="15" t="s">
        <v>93</v>
      </c>
    </row>
    <row r="26" spans="1:7" x14ac:dyDescent="0.25">
      <c r="A26" s="15" t="s">
        <v>8</v>
      </c>
      <c r="B26" s="16">
        <v>0.5</v>
      </c>
      <c r="C26" s="15"/>
      <c r="D26" s="14" t="s">
        <v>94</v>
      </c>
      <c r="E26" s="15"/>
      <c r="F26" s="15"/>
    </row>
    <row r="27" spans="1:7" x14ac:dyDescent="0.25">
      <c r="A27" s="15"/>
      <c r="B27" s="24"/>
      <c r="C27" s="15"/>
      <c r="D27" s="15"/>
      <c r="E27" s="15"/>
      <c r="F27" s="15"/>
    </row>
    <row r="28" spans="1:7" x14ac:dyDescent="0.25">
      <c r="A28" s="15"/>
      <c r="B28" s="13" t="s">
        <v>42</v>
      </c>
      <c r="C28" s="13" t="s">
        <v>24</v>
      </c>
      <c r="D28" s="13" t="s">
        <v>24</v>
      </c>
      <c r="E28" s="13" t="s">
        <v>24</v>
      </c>
      <c r="F28" s="13" t="s">
        <v>24</v>
      </c>
      <c r="G28" s="13" t="s">
        <v>24</v>
      </c>
    </row>
    <row r="29" spans="1:7" ht="18.75" x14ac:dyDescent="0.3">
      <c r="A29" s="17" t="s">
        <v>9</v>
      </c>
      <c r="B29" s="13">
        <v>0</v>
      </c>
      <c r="C29" s="13">
        <v>1</v>
      </c>
      <c r="D29" s="13">
        <v>2</v>
      </c>
      <c r="E29" s="13">
        <v>3</v>
      </c>
      <c r="F29" s="13">
        <v>4</v>
      </c>
      <c r="G29" s="13">
        <v>5</v>
      </c>
    </row>
    <row r="30" spans="1:7" x14ac:dyDescent="0.25">
      <c r="A30" s="7" t="s">
        <v>96</v>
      </c>
      <c r="B30" s="18">
        <f>B3</f>
        <v>0</v>
      </c>
      <c r="C30" s="19">
        <f>IF(C29=$B$6,$B$3,0)</f>
        <v>0</v>
      </c>
      <c r="D30" s="19">
        <f t="shared" ref="D30:E30" si="0">IF(OR(D29=$B$6,D29=2*$B$6),$B$3,0)</f>
        <v>0</v>
      </c>
      <c r="E30" s="19">
        <f t="shared" si="0"/>
        <v>0</v>
      </c>
      <c r="F30" s="19">
        <f>IF(OR(F29=$B$6,F29=2*$B$6),$B$3,0)</f>
        <v>0</v>
      </c>
      <c r="G30" s="19">
        <f>IF(OR(G29=$B$6,G29=2*$B$6),$B$3,0)</f>
        <v>0</v>
      </c>
    </row>
    <row r="31" spans="1:7" x14ac:dyDescent="0.25">
      <c r="A31" s="15" t="s">
        <v>5</v>
      </c>
      <c r="B31" s="8">
        <f>B4</f>
        <v>0</v>
      </c>
      <c r="C31" s="8">
        <f>B31</f>
        <v>0</v>
      </c>
      <c r="D31" s="8">
        <f>C31</f>
        <v>0</v>
      </c>
      <c r="E31" s="8">
        <f>D31</f>
        <v>0</v>
      </c>
      <c r="F31" s="8">
        <f>E31</f>
        <v>0</v>
      </c>
      <c r="G31" s="8">
        <f>F31</f>
        <v>0</v>
      </c>
    </row>
    <row r="32" spans="1:7" x14ac:dyDescent="0.25">
      <c r="A32" s="15" t="s">
        <v>32</v>
      </c>
      <c r="B32" s="8"/>
      <c r="C32" s="24">
        <f>B5</f>
        <v>0</v>
      </c>
      <c r="D32" s="24">
        <f>C32</f>
        <v>0</v>
      </c>
      <c r="E32" s="24">
        <f t="shared" ref="E32:G32" si="1">D32</f>
        <v>0</v>
      </c>
      <c r="F32" s="24">
        <f t="shared" si="1"/>
        <v>0</v>
      </c>
      <c r="G32" s="24">
        <f t="shared" si="1"/>
        <v>0</v>
      </c>
    </row>
    <row r="33" spans="1:7" x14ac:dyDescent="0.25">
      <c r="A33" s="15" t="s">
        <v>10</v>
      </c>
      <c r="B33" s="18">
        <f t="shared" ref="B33" si="2">B30*B31</f>
        <v>0</v>
      </c>
      <c r="C33" s="18">
        <f>C30*C31*C32</f>
        <v>0</v>
      </c>
      <c r="D33" s="18">
        <f>D30*D31*D32</f>
        <v>0</v>
      </c>
      <c r="E33" s="18">
        <f>E30*E31*E32</f>
        <v>0</v>
      </c>
      <c r="F33" s="18">
        <f t="shared" ref="F33:G33" si="3">F30*F31*F32</f>
        <v>0</v>
      </c>
      <c r="G33" s="18">
        <f t="shared" si="3"/>
        <v>0</v>
      </c>
    </row>
    <row r="34" spans="1:7" x14ac:dyDescent="0.25">
      <c r="A34" s="15"/>
      <c r="B34" s="18"/>
      <c r="C34" s="18"/>
      <c r="D34" s="18"/>
      <c r="E34" s="18"/>
      <c r="F34" s="18"/>
      <c r="G34" s="18"/>
    </row>
    <row r="35" spans="1:7" x14ac:dyDescent="0.25">
      <c r="A35" s="7" t="s">
        <v>102</v>
      </c>
      <c r="B35" s="18"/>
      <c r="C35" s="18">
        <f>$B$9</f>
        <v>0</v>
      </c>
      <c r="D35" s="18">
        <f t="shared" ref="D35:G35" si="4">$B$9</f>
        <v>0</v>
      </c>
      <c r="E35" s="18">
        <f t="shared" si="4"/>
        <v>0</v>
      </c>
      <c r="F35" s="18">
        <f t="shared" si="4"/>
        <v>0</v>
      </c>
      <c r="G35" s="18">
        <f t="shared" si="4"/>
        <v>0</v>
      </c>
    </row>
    <row r="36" spans="1:7" x14ac:dyDescent="0.25">
      <c r="A36" s="15" t="s">
        <v>4</v>
      </c>
      <c r="B36" s="8"/>
      <c r="C36" s="8">
        <f>$B$11</f>
        <v>0</v>
      </c>
      <c r="D36" s="8">
        <f>C36</f>
        <v>0</v>
      </c>
      <c r="E36" s="8">
        <f>D36</f>
        <v>0</v>
      </c>
      <c r="F36" s="8">
        <f>E36</f>
        <v>0</v>
      </c>
      <c r="G36" s="8">
        <f>F36</f>
        <v>0</v>
      </c>
    </row>
    <row r="37" spans="1:7" x14ac:dyDescent="0.25">
      <c r="A37" s="15" t="s">
        <v>12</v>
      </c>
      <c r="B37" s="8"/>
      <c r="C37" s="8">
        <f>C36</f>
        <v>0</v>
      </c>
      <c r="D37" s="8">
        <f>C37*D36</f>
        <v>0</v>
      </c>
      <c r="E37" s="8">
        <f>D37*E36</f>
        <v>0</v>
      </c>
      <c r="F37" s="8">
        <f>E37*F36</f>
        <v>0</v>
      </c>
      <c r="G37" s="8">
        <f>F37*G36</f>
        <v>0</v>
      </c>
    </row>
    <row r="38" spans="1:7" x14ac:dyDescent="0.25">
      <c r="A38" s="15" t="s">
        <v>84</v>
      </c>
      <c r="B38" s="8"/>
      <c r="C38" s="8">
        <f>$B$10</f>
        <v>0</v>
      </c>
      <c r="D38" s="8">
        <f>C38</f>
        <v>0</v>
      </c>
      <c r="E38" s="8">
        <f>D38</f>
        <v>0</v>
      </c>
      <c r="F38" s="8">
        <f>E38</f>
        <v>0</v>
      </c>
      <c r="G38" s="8">
        <f>F38</f>
        <v>0</v>
      </c>
    </row>
    <row r="39" spans="1:7" x14ac:dyDescent="0.25">
      <c r="A39" s="15" t="s">
        <v>85</v>
      </c>
      <c r="B39" s="18">
        <f t="shared" ref="B39:G39" si="5">B35*B37*B38</f>
        <v>0</v>
      </c>
      <c r="C39" s="18">
        <f t="shared" si="5"/>
        <v>0</v>
      </c>
      <c r="D39" s="18">
        <f t="shared" si="5"/>
        <v>0</v>
      </c>
      <c r="E39" s="18">
        <f t="shared" si="5"/>
        <v>0</v>
      </c>
      <c r="F39" s="18">
        <f t="shared" si="5"/>
        <v>0</v>
      </c>
      <c r="G39" s="18">
        <f t="shared" si="5"/>
        <v>0</v>
      </c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x14ac:dyDescent="0.25">
      <c r="A41" s="7" t="s">
        <v>11</v>
      </c>
      <c r="B41" s="18"/>
      <c r="C41" s="18">
        <f>$B$14*$B$16</f>
        <v>0</v>
      </c>
      <c r="D41" s="18">
        <f>$B$14*$B$17</f>
        <v>0</v>
      </c>
      <c r="E41" s="18">
        <f t="shared" ref="E41:G41" si="6">$B$14*$B$17</f>
        <v>0</v>
      </c>
      <c r="F41" s="18">
        <f t="shared" si="6"/>
        <v>0</v>
      </c>
      <c r="G41" s="18">
        <f t="shared" si="6"/>
        <v>0</v>
      </c>
    </row>
    <row r="42" spans="1:7" x14ac:dyDescent="0.25">
      <c r="A42" s="15" t="s">
        <v>4</v>
      </c>
      <c r="B42" s="8"/>
      <c r="C42" s="8">
        <f>B18</f>
        <v>0</v>
      </c>
      <c r="D42" s="8">
        <f>C42</f>
        <v>0</v>
      </c>
      <c r="E42" s="8">
        <f>D42</f>
        <v>0</v>
      </c>
      <c r="F42" s="8">
        <f>E42</f>
        <v>0</v>
      </c>
      <c r="G42" s="8">
        <f>F42</f>
        <v>0</v>
      </c>
    </row>
    <row r="43" spans="1:7" x14ac:dyDescent="0.25">
      <c r="A43" s="15" t="s">
        <v>12</v>
      </c>
      <c r="B43" s="8"/>
      <c r="C43" s="8">
        <f>C42</f>
        <v>0</v>
      </c>
      <c r="D43" s="8">
        <f>C43*D42</f>
        <v>0</v>
      </c>
      <c r="E43" s="8">
        <f>D43*E42</f>
        <v>0</v>
      </c>
      <c r="F43" s="8">
        <f>E43*F42</f>
        <v>0</v>
      </c>
      <c r="G43" s="8">
        <f>F43*G42</f>
        <v>0</v>
      </c>
    </row>
    <row r="44" spans="1:7" x14ac:dyDescent="0.25">
      <c r="A44" s="15" t="s">
        <v>13</v>
      </c>
      <c r="B44" s="8"/>
      <c r="C44" s="8">
        <f>B15</f>
        <v>0</v>
      </c>
      <c r="D44" s="8">
        <f>C44</f>
        <v>0</v>
      </c>
      <c r="E44" s="8">
        <f>D44</f>
        <v>0</v>
      </c>
      <c r="F44" s="8">
        <f>E44</f>
        <v>0</v>
      </c>
      <c r="G44" s="8">
        <f>F44</f>
        <v>0</v>
      </c>
    </row>
    <row r="45" spans="1:7" x14ac:dyDescent="0.25">
      <c r="A45" s="15" t="s">
        <v>14</v>
      </c>
      <c r="B45" s="18">
        <f t="shared" ref="B45:G45" si="7">B41*B43*B44</f>
        <v>0</v>
      </c>
      <c r="C45" s="18">
        <f t="shared" si="7"/>
        <v>0</v>
      </c>
      <c r="D45" s="18">
        <f t="shared" si="7"/>
        <v>0</v>
      </c>
      <c r="E45" s="18">
        <f t="shared" si="7"/>
        <v>0</v>
      </c>
      <c r="F45" s="18">
        <f t="shared" si="7"/>
        <v>0</v>
      </c>
      <c r="G45" s="18">
        <f t="shared" si="7"/>
        <v>0</v>
      </c>
    </row>
    <row r="46" spans="1:7" x14ac:dyDescent="0.25">
      <c r="A46" s="15"/>
      <c r="B46" s="15"/>
      <c r="C46" s="15"/>
      <c r="D46" s="15"/>
      <c r="E46" s="15"/>
      <c r="F46" s="15"/>
      <c r="G46" s="15"/>
    </row>
    <row r="47" spans="1:7" x14ac:dyDescent="0.25">
      <c r="A47" s="7" t="s">
        <v>15</v>
      </c>
      <c r="B47" s="19"/>
      <c r="C47" s="19">
        <f>B21</f>
        <v>0</v>
      </c>
      <c r="D47" s="19">
        <f>C47</f>
        <v>0</v>
      </c>
      <c r="E47" s="19">
        <f t="shared" ref="E47:G47" si="8">D47</f>
        <v>0</v>
      </c>
      <c r="F47" s="19">
        <f t="shared" si="8"/>
        <v>0</v>
      </c>
      <c r="G47" s="19">
        <f t="shared" si="8"/>
        <v>0</v>
      </c>
    </row>
    <row r="48" spans="1:7" x14ac:dyDescent="0.25">
      <c r="A48" s="15" t="s">
        <v>4</v>
      </c>
      <c r="B48" s="8"/>
      <c r="C48" s="8">
        <f>B23</f>
        <v>0</v>
      </c>
      <c r="D48" s="8">
        <f>C48</f>
        <v>0</v>
      </c>
      <c r="E48" s="8">
        <f>D48</f>
        <v>0</v>
      </c>
      <c r="F48" s="8">
        <f>E48</f>
        <v>0</v>
      </c>
      <c r="G48" s="8">
        <f>F48</f>
        <v>0</v>
      </c>
    </row>
    <row r="49" spans="1:8" x14ac:dyDescent="0.25">
      <c r="A49" s="15" t="s">
        <v>12</v>
      </c>
      <c r="B49" s="8"/>
      <c r="C49" s="8">
        <f>C48</f>
        <v>0</v>
      </c>
      <c r="D49" s="8">
        <f>C49*D48</f>
        <v>0</v>
      </c>
      <c r="E49" s="8">
        <f>D49*E48</f>
        <v>0</v>
      </c>
      <c r="F49" s="8">
        <f>E49*F48</f>
        <v>0</v>
      </c>
      <c r="G49" s="8">
        <f>F49*G48</f>
        <v>0</v>
      </c>
    </row>
    <row r="50" spans="1:8" x14ac:dyDescent="0.25">
      <c r="A50" s="15" t="s">
        <v>22</v>
      </c>
      <c r="B50" s="8"/>
      <c r="C50" s="8">
        <f>B22</f>
        <v>0</v>
      </c>
      <c r="D50" s="8">
        <f>C50</f>
        <v>0</v>
      </c>
      <c r="E50" s="8">
        <f>D50</f>
        <v>0</v>
      </c>
      <c r="F50" s="8">
        <f>E50</f>
        <v>0</v>
      </c>
      <c r="G50" s="8">
        <f>F50</f>
        <v>0</v>
      </c>
    </row>
    <row r="51" spans="1:8" x14ac:dyDescent="0.25">
      <c r="A51" s="15" t="s">
        <v>23</v>
      </c>
      <c r="B51" s="18">
        <f t="shared" ref="B51:G51" si="9">B47*B49*B50</f>
        <v>0</v>
      </c>
      <c r="C51" s="18">
        <f t="shared" si="9"/>
        <v>0</v>
      </c>
      <c r="D51" s="18">
        <f t="shared" si="9"/>
        <v>0</v>
      </c>
      <c r="E51" s="18">
        <f t="shared" si="9"/>
        <v>0</v>
      </c>
      <c r="F51" s="18">
        <f t="shared" si="9"/>
        <v>0</v>
      </c>
      <c r="G51" s="18">
        <f t="shared" si="9"/>
        <v>0</v>
      </c>
    </row>
    <row r="52" spans="1:8" x14ac:dyDescent="0.25">
      <c r="A52" s="15"/>
      <c r="B52" s="15"/>
      <c r="C52" s="15"/>
      <c r="D52" s="15"/>
      <c r="E52" s="15"/>
      <c r="F52" s="15"/>
      <c r="G52" s="15"/>
    </row>
    <row r="53" spans="1:8" x14ac:dyDescent="0.25">
      <c r="A53" s="7" t="s">
        <v>16</v>
      </c>
      <c r="B53" s="18">
        <f>B33+B39+B45+B51</f>
        <v>0</v>
      </c>
      <c r="C53" s="18">
        <f>C33+C39+C45+C51</f>
        <v>0</v>
      </c>
      <c r="D53" s="18">
        <f t="shared" ref="D53:G53" si="10">D33+D39+D45+D51</f>
        <v>0</v>
      </c>
      <c r="E53" s="18">
        <f t="shared" si="10"/>
        <v>0</v>
      </c>
      <c r="F53" s="18">
        <f t="shared" si="10"/>
        <v>0</v>
      </c>
      <c r="G53" s="18">
        <f t="shared" si="10"/>
        <v>0</v>
      </c>
      <c r="H53" s="1"/>
    </row>
    <row r="54" spans="1:8" x14ac:dyDescent="0.25">
      <c r="A54" s="15"/>
      <c r="B54" s="18"/>
      <c r="C54" s="18"/>
      <c r="D54" s="18"/>
      <c r="E54" s="18"/>
      <c r="F54" s="18"/>
      <c r="G54" s="18"/>
      <c r="H54" s="1"/>
    </row>
    <row r="55" spans="1:8" x14ac:dyDescent="0.25">
      <c r="A55" s="7" t="s">
        <v>17</v>
      </c>
      <c r="B55" s="8">
        <f>B26</f>
        <v>0.5</v>
      </c>
      <c r="C55" s="8">
        <f>B55</f>
        <v>0.5</v>
      </c>
      <c r="D55" s="8">
        <f t="shared" ref="D55:G55" si="11">C55</f>
        <v>0.5</v>
      </c>
      <c r="E55" s="8">
        <f t="shared" si="11"/>
        <v>0.5</v>
      </c>
      <c r="F55" s="8">
        <f t="shared" si="11"/>
        <v>0.5</v>
      </c>
      <c r="G55" s="8">
        <f t="shared" si="11"/>
        <v>0.5</v>
      </c>
      <c r="H55" s="1"/>
    </row>
    <row r="56" spans="1:8" x14ac:dyDescent="0.25">
      <c r="A56" s="15" t="s">
        <v>20</v>
      </c>
      <c r="B56" s="22">
        <f t="shared" ref="B56:G56" si="12">(1/(1+$B$26))^B29</f>
        <v>1</v>
      </c>
      <c r="C56" s="22">
        <f t="shared" si="12"/>
        <v>0.66666666666666663</v>
      </c>
      <c r="D56" s="22">
        <f t="shared" si="12"/>
        <v>0.44444444444444442</v>
      </c>
      <c r="E56" s="22">
        <f t="shared" si="12"/>
        <v>0.29629629629629628</v>
      </c>
      <c r="F56" s="22">
        <f t="shared" si="12"/>
        <v>0.19753086419753085</v>
      </c>
      <c r="G56" s="22">
        <f t="shared" si="12"/>
        <v>0.13168724279835389</v>
      </c>
      <c r="H56" s="1"/>
    </row>
    <row r="57" spans="1:8" x14ac:dyDescent="0.25">
      <c r="A57" s="15" t="s">
        <v>21</v>
      </c>
      <c r="B57" s="18">
        <f>B53*B56</f>
        <v>0</v>
      </c>
      <c r="C57" s="18">
        <f t="shared" ref="C57:G57" si="13">C53*C56</f>
        <v>0</v>
      </c>
      <c r="D57" s="18">
        <f t="shared" si="13"/>
        <v>0</v>
      </c>
      <c r="E57" s="18">
        <f t="shared" si="13"/>
        <v>0</v>
      </c>
      <c r="F57" s="18">
        <f t="shared" si="13"/>
        <v>0</v>
      </c>
      <c r="G57" s="18">
        <f t="shared" si="13"/>
        <v>0</v>
      </c>
      <c r="H57" s="1"/>
    </row>
    <row r="58" spans="1:8" ht="18.75" x14ac:dyDescent="0.3">
      <c r="A58" s="29" t="s">
        <v>105</v>
      </c>
      <c r="B58" s="23">
        <f>SUM(B57:G57)</f>
        <v>0</v>
      </c>
      <c r="C58" s="18"/>
      <c r="D58" s="18"/>
      <c r="E58" s="18"/>
      <c r="F58" s="18"/>
      <c r="G58" s="18"/>
      <c r="H58" s="1"/>
    </row>
    <row r="59" spans="1:8" x14ac:dyDescent="0.25">
      <c r="A59" s="15"/>
      <c r="B59" s="11"/>
      <c r="C59" s="15"/>
      <c r="D59" s="15"/>
      <c r="E59" s="15"/>
      <c r="F59" s="15"/>
    </row>
    <row r="60" spans="1:8" x14ac:dyDescent="0.25">
      <c r="A60" s="9"/>
      <c r="B60" s="10"/>
      <c r="C60" s="10"/>
      <c r="D60" s="10"/>
      <c r="E60" s="10"/>
      <c r="F60" s="10"/>
    </row>
    <row r="61" spans="1:8" x14ac:dyDescent="0.25">
      <c r="A61" s="9" t="s">
        <v>18</v>
      </c>
      <c r="B61" s="10">
        <v>3</v>
      </c>
      <c r="C61" s="10">
        <v>4</v>
      </c>
      <c r="D61" s="10">
        <v>5</v>
      </c>
      <c r="E61" s="10">
        <v>6</v>
      </c>
      <c r="F61" s="10">
        <v>8</v>
      </c>
    </row>
    <row r="62" spans="1:8" x14ac:dyDescent="0.25">
      <c r="A62" s="9" t="s">
        <v>19</v>
      </c>
      <c r="B62" s="20">
        <f>$B$58/B61</f>
        <v>0</v>
      </c>
      <c r="C62" s="20">
        <f t="shared" ref="C62:F62" si="14">$B$58/C61</f>
        <v>0</v>
      </c>
      <c r="D62" s="20">
        <f t="shared" si="14"/>
        <v>0</v>
      </c>
      <c r="E62" s="20">
        <f t="shared" si="14"/>
        <v>0</v>
      </c>
      <c r="F62" s="20">
        <f t="shared" si="14"/>
        <v>0</v>
      </c>
    </row>
    <row r="63" spans="1:8" x14ac:dyDescent="0.25">
      <c r="A63" s="15"/>
      <c r="B63" s="15"/>
      <c r="C63" s="15"/>
      <c r="D63" s="15"/>
      <c r="E63" s="15"/>
      <c r="F63" s="15"/>
    </row>
    <row r="74" spans="2:2" x14ac:dyDescent="0.25">
      <c r="B74" s="2"/>
    </row>
    <row r="75" spans="2:2" x14ac:dyDescent="0.25">
      <c r="B75" s="3"/>
    </row>
  </sheetData>
  <printOptions gridLines="1"/>
  <pageMargins left="0.7" right="0.7" top="0.75" bottom="0.75" header="0.3" footer="0.3"/>
  <pageSetup orientation="landscape" verticalDpi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>
      <pane xSplit="1" ySplit="30" topLeftCell="B49" activePane="bottomRight" state="frozen"/>
      <selection pane="topRight" activeCell="B1" sqref="B1"/>
      <selection pane="bottomLeft" activeCell="A10" sqref="A10"/>
      <selection pane="bottomRight" activeCell="A59" sqref="A59"/>
    </sheetView>
  </sheetViews>
  <sheetFormatPr defaultRowHeight="15" x14ac:dyDescent="0.25"/>
  <cols>
    <col min="1" max="1" width="34.28515625" style="14" customWidth="1"/>
    <col min="2" max="2" width="12" style="14" customWidth="1"/>
    <col min="3" max="3" width="9.85546875" style="14" customWidth="1"/>
    <col min="4" max="4" width="9.5703125" style="14" customWidth="1"/>
    <col min="5" max="6" width="10.140625" style="14" customWidth="1"/>
    <col min="7" max="16384" width="9.140625" style="14"/>
  </cols>
  <sheetData>
    <row r="1" spans="1:6" ht="18.75" x14ac:dyDescent="0.3">
      <c r="A1" s="17" t="s">
        <v>103</v>
      </c>
    </row>
    <row r="2" spans="1:6" ht="18.75" x14ac:dyDescent="0.3">
      <c r="A2" s="17" t="s">
        <v>0</v>
      </c>
      <c r="B2" s="17" t="s">
        <v>29</v>
      </c>
      <c r="C2" s="15"/>
      <c r="D2" s="17" t="s">
        <v>30</v>
      </c>
    </row>
    <row r="3" spans="1:6" ht="18.75" x14ac:dyDescent="0.3">
      <c r="A3" s="29" t="s">
        <v>86</v>
      </c>
      <c r="B3" s="17"/>
      <c r="C3" s="15"/>
      <c r="D3" s="17"/>
      <c r="F3" s="15"/>
    </row>
    <row r="4" spans="1:6" x14ac:dyDescent="0.25">
      <c r="A4" s="15" t="s">
        <v>1</v>
      </c>
      <c r="B4" s="4">
        <v>0</v>
      </c>
      <c r="C4" s="15"/>
      <c r="D4" s="15" t="s">
        <v>25</v>
      </c>
      <c r="F4" s="15"/>
    </row>
    <row r="5" spans="1:6" x14ac:dyDescent="0.25">
      <c r="A5" s="15" t="s">
        <v>5</v>
      </c>
      <c r="B5" s="6">
        <v>0</v>
      </c>
      <c r="C5" s="15"/>
      <c r="D5" s="15" t="s">
        <v>26</v>
      </c>
      <c r="F5" s="15"/>
    </row>
    <row r="6" spans="1:6" x14ac:dyDescent="0.25">
      <c r="A6" s="15" t="s">
        <v>27</v>
      </c>
      <c r="B6" s="16">
        <v>0</v>
      </c>
      <c r="C6" s="15"/>
      <c r="D6" s="15"/>
      <c r="E6" s="15"/>
      <c r="F6" s="15"/>
    </row>
    <row r="7" spans="1:6" x14ac:dyDescent="0.25">
      <c r="A7" s="15" t="s">
        <v>28</v>
      </c>
      <c r="B7" s="12">
        <v>0</v>
      </c>
      <c r="C7" s="15"/>
      <c r="D7" s="15" t="s">
        <v>104</v>
      </c>
      <c r="E7" s="15"/>
      <c r="F7" s="15"/>
    </row>
    <row r="8" spans="1:6" x14ac:dyDescent="0.25">
      <c r="A8" s="15"/>
      <c r="B8" s="28"/>
      <c r="C8" s="15"/>
      <c r="D8" s="15"/>
      <c r="E8" s="15"/>
      <c r="F8" s="15"/>
    </row>
    <row r="9" spans="1:6" ht="15.75" x14ac:dyDescent="0.25">
      <c r="A9" s="29" t="s">
        <v>101</v>
      </c>
      <c r="B9" s="28"/>
      <c r="C9" s="15"/>
      <c r="D9" s="15" t="s">
        <v>88</v>
      </c>
      <c r="E9" s="15"/>
      <c r="F9" s="15"/>
    </row>
    <row r="10" spans="1:6" x14ac:dyDescent="0.25">
      <c r="A10" s="15" t="s">
        <v>81</v>
      </c>
      <c r="B10" s="4">
        <v>32</v>
      </c>
      <c r="C10" s="15"/>
      <c r="D10" s="15" t="s">
        <v>95</v>
      </c>
      <c r="E10" s="15"/>
      <c r="F10" s="15"/>
    </row>
    <row r="11" spans="1:6" x14ac:dyDescent="0.25">
      <c r="A11" s="15" t="s">
        <v>82</v>
      </c>
      <c r="B11" s="6">
        <v>0.68</v>
      </c>
      <c r="C11" s="15"/>
      <c r="D11" s="15"/>
      <c r="E11" s="15"/>
      <c r="F11" s="15"/>
    </row>
    <row r="12" spans="1:6" x14ac:dyDescent="0.25">
      <c r="A12" s="15" t="s">
        <v>4</v>
      </c>
      <c r="B12" s="6">
        <v>0.8</v>
      </c>
      <c r="C12" s="15"/>
      <c r="D12" s="15"/>
      <c r="E12" s="15"/>
      <c r="F12" s="15"/>
    </row>
    <row r="13" spans="1:6" x14ac:dyDescent="0.25">
      <c r="A13" s="15"/>
      <c r="B13" s="28"/>
      <c r="C13" s="15"/>
      <c r="D13" s="15"/>
      <c r="E13" s="15"/>
      <c r="F13" s="15"/>
    </row>
    <row r="14" spans="1:6" ht="15.75" x14ac:dyDescent="0.25">
      <c r="A14" s="29" t="s">
        <v>11</v>
      </c>
      <c r="B14" s="19"/>
      <c r="C14" s="15"/>
      <c r="D14" s="15" t="s">
        <v>89</v>
      </c>
      <c r="E14" s="15"/>
      <c r="F14" s="15"/>
    </row>
    <row r="15" spans="1:6" x14ac:dyDescent="0.25">
      <c r="A15" s="15" t="s">
        <v>2</v>
      </c>
      <c r="B15" s="4">
        <v>40</v>
      </c>
      <c r="C15" s="15"/>
      <c r="D15" s="14" t="s">
        <v>100</v>
      </c>
      <c r="E15" s="15"/>
      <c r="F15" s="15"/>
    </row>
    <row r="16" spans="1:6" x14ac:dyDescent="0.25">
      <c r="A16" s="15" t="s">
        <v>6</v>
      </c>
      <c r="B16" s="6">
        <v>0.68</v>
      </c>
      <c r="C16" s="15"/>
      <c r="D16" s="15" t="s">
        <v>89</v>
      </c>
      <c r="E16" s="15"/>
      <c r="F16" s="15"/>
    </row>
    <row r="17" spans="1:7" x14ac:dyDescent="0.25">
      <c r="A17" s="15" t="s">
        <v>31</v>
      </c>
      <c r="B17" s="5">
        <v>4</v>
      </c>
      <c r="C17" s="15"/>
      <c r="D17" s="15" t="s">
        <v>90</v>
      </c>
      <c r="E17" s="15"/>
      <c r="F17" s="15"/>
    </row>
    <row r="18" spans="1:7" x14ac:dyDescent="0.25">
      <c r="A18" s="15" t="s">
        <v>83</v>
      </c>
      <c r="B18" s="5">
        <v>4</v>
      </c>
      <c r="C18" s="15"/>
      <c r="D18" s="15" t="s">
        <v>91</v>
      </c>
      <c r="E18" s="15"/>
      <c r="F18" s="15"/>
    </row>
    <row r="19" spans="1:7" x14ac:dyDescent="0.25">
      <c r="A19" s="15" t="s">
        <v>4</v>
      </c>
      <c r="B19" s="6">
        <v>0.8</v>
      </c>
      <c r="C19" s="15"/>
      <c r="D19" s="15"/>
      <c r="E19" s="15"/>
      <c r="F19" s="15"/>
    </row>
    <row r="20" spans="1:7" x14ac:dyDescent="0.25">
      <c r="A20" s="15"/>
      <c r="B20" s="31"/>
      <c r="C20" s="15"/>
      <c r="D20" s="15"/>
      <c r="E20" s="15"/>
      <c r="F20" s="15"/>
    </row>
    <row r="21" spans="1:7" ht="15.75" x14ac:dyDescent="0.25">
      <c r="A21" s="30" t="s">
        <v>87</v>
      </c>
      <c r="D21" s="14" t="s">
        <v>92</v>
      </c>
    </row>
    <row r="22" spans="1:7" x14ac:dyDescent="0.25">
      <c r="A22" s="15" t="s">
        <v>3</v>
      </c>
      <c r="B22" s="4">
        <v>0</v>
      </c>
      <c r="C22" s="15"/>
      <c r="D22" s="15"/>
      <c r="E22" s="15"/>
      <c r="F22" s="15"/>
    </row>
    <row r="23" spans="1:7" x14ac:dyDescent="0.25">
      <c r="A23" s="15" t="s">
        <v>7</v>
      </c>
      <c r="B23" s="6">
        <v>0</v>
      </c>
      <c r="C23" s="15"/>
      <c r="D23" s="15"/>
      <c r="E23" s="15"/>
      <c r="F23" s="15"/>
    </row>
    <row r="24" spans="1:7" x14ac:dyDescent="0.25">
      <c r="A24" s="15" t="s">
        <v>4</v>
      </c>
      <c r="B24" s="6">
        <v>0</v>
      </c>
    </row>
    <row r="25" spans="1:7" x14ac:dyDescent="0.25">
      <c r="A25" s="15"/>
      <c r="B25" s="31"/>
    </row>
    <row r="26" spans="1:7" ht="15.75" x14ac:dyDescent="0.25">
      <c r="A26" s="29" t="s">
        <v>8</v>
      </c>
      <c r="D26" s="15" t="s">
        <v>93</v>
      </c>
    </row>
    <row r="27" spans="1:7" x14ac:dyDescent="0.25">
      <c r="A27" s="15" t="s">
        <v>8</v>
      </c>
      <c r="B27" s="16">
        <v>0.12</v>
      </c>
      <c r="C27" s="15"/>
      <c r="D27" s="14" t="s">
        <v>94</v>
      </c>
      <c r="E27" s="15"/>
      <c r="F27" s="15"/>
    </row>
    <row r="28" spans="1:7" x14ac:dyDescent="0.25">
      <c r="A28" s="15"/>
      <c r="B28" s="24"/>
      <c r="C28" s="15"/>
      <c r="D28" s="15"/>
      <c r="E28" s="15"/>
      <c r="F28" s="15"/>
    </row>
    <row r="29" spans="1:7" x14ac:dyDescent="0.25">
      <c r="A29" s="15"/>
      <c r="B29" s="13" t="s">
        <v>42</v>
      </c>
      <c r="C29" s="13" t="s">
        <v>24</v>
      </c>
      <c r="D29" s="13" t="s">
        <v>24</v>
      </c>
      <c r="E29" s="13" t="s">
        <v>24</v>
      </c>
      <c r="F29" s="13" t="s">
        <v>24</v>
      </c>
      <c r="G29" s="13" t="s">
        <v>24</v>
      </c>
    </row>
    <row r="30" spans="1:7" ht="18.75" x14ac:dyDescent="0.3">
      <c r="A30" s="17" t="s">
        <v>9</v>
      </c>
      <c r="B30" s="13">
        <v>0</v>
      </c>
      <c r="C30" s="13">
        <v>1</v>
      </c>
      <c r="D30" s="13">
        <v>2</v>
      </c>
      <c r="E30" s="13">
        <v>3</v>
      </c>
      <c r="F30" s="13">
        <v>4</v>
      </c>
      <c r="G30" s="13">
        <v>5</v>
      </c>
    </row>
    <row r="31" spans="1:7" x14ac:dyDescent="0.25">
      <c r="A31" s="7" t="s">
        <v>96</v>
      </c>
      <c r="B31" s="18">
        <f>B4</f>
        <v>0</v>
      </c>
      <c r="C31" s="19">
        <f>IF(C30=$B$7,$B$4,0)</f>
        <v>0</v>
      </c>
      <c r="D31" s="19">
        <f t="shared" ref="D31:E31" si="0">IF(OR(D30=$B$7,D30=2*$B$7),$B$4,0)</f>
        <v>0</v>
      </c>
      <c r="E31" s="19">
        <f t="shared" si="0"/>
        <v>0</v>
      </c>
      <c r="F31" s="19">
        <f>IF(OR(F30=$B$7,F30=2*$B$7),$B$4,0)</f>
        <v>0</v>
      </c>
      <c r="G31" s="19">
        <f>IF(OR(G30=$B$7,G30=2*$B$7),$B$4,0)</f>
        <v>0</v>
      </c>
    </row>
    <row r="32" spans="1:7" x14ac:dyDescent="0.25">
      <c r="A32" s="15" t="s">
        <v>5</v>
      </c>
      <c r="B32" s="8">
        <f>B5</f>
        <v>0</v>
      </c>
      <c r="C32" s="8">
        <f>B32</f>
        <v>0</v>
      </c>
      <c r="D32" s="8">
        <f>C32</f>
        <v>0</v>
      </c>
      <c r="E32" s="8">
        <f>D32</f>
        <v>0</v>
      </c>
      <c r="F32" s="8">
        <f>E32</f>
        <v>0</v>
      </c>
      <c r="G32" s="8">
        <f>F32</f>
        <v>0</v>
      </c>
    </row>
    <row r="33" spans="1:7" x14ac:dyDescent="0.25">
      <c r="A33" s="15" t="s">
        <v>32</v>
      </c>
      <c r="B33" s="8"/>
      <c r="C33" s="24">
        <f>B6</f>
        <v>0</v>
      </c>
      <c r="D33" s="24">
        <f>C33</f>
        <v>0</v>
      </c>
      <c r="E33" s="24">
        <f t="shared" ref="E33:G33" si="1">D33</f>
        <v>0</v>
      </c>
      <c r="F33" s="24">
        <f t="shared" si="1"/>
        <v>0</v>
      </c>
      <c r="G33" s="24">
        <f t="shared" si="1"/>
        <v>0</v>
      </c>
    </row>
    <row r="34" spans="1:7" x14ac:dyDescent="0.25">
      <c r="A34" s="15" t="s">
        <v>10</v>
      </c>
      <c r="B34" s="18">
        <f t="shared" ref="B34" si="2">B31*B32</f>
        <v>0</v>
      </c>
      <c r="C34" s="18">
        <f>C31*C32*C33</f>
        <v>0</v>
      </c>
      <c r="D34" s="18">
        <f>D31*D32*D33</f>
        <v>0</v>
      </c>
      <c r="E34" s="18">
        <f>E31*E32*E33</f>
        <v>0</v>
      </c>
      <c r="F34" s="18">
        <f t="shared" ref="F34:G34" si="3">F31*F32*F33</f>
        <v>0</v>
      </c>
      <c r="G34" s="18">
        <f t="shared" si="3"/>
        <v>0</v>
      </c>
    </row>
    <row r="35" spans="1:7" x14ac:dyDescent="0.25">
      <c r="A35" s="15"/>
      <c r="B35" s="18"/>
      <c r="C35" s="18"/>
      <c r="D35" s="18"/>
      <c r="E35" s="18"/>
      <c r="F35" s="18"/>
      <c r="G35" s="18"/>
    </row>
    <row r="36" spans="1:7" x14ac:dyDescent="0.25">
      <c r="A36" s="7" t="s">
        <v>102</v>
      </c>
      <c r="B36" s="18"/>
      <c r="C36" s="18">
        <f>$B$10</f>
        <v>32</v>
      </c>
      <c r="D36" s="18">
        <f t="shared" ref="D36:G36" si="4">$B$10</f>
        <v>32</v>
      </c>
      <c r="E36" s="18">
        <f t="shared" si="4"/>
        <v>32</v>
      </c>
      <c r="F36" s="18">
        <f t="shared" si="4"/>
        <v>32</v>
      </c>
      <c r="G36" s="18">
        <f t="shared" si="4"/>
        <v>32</v>
      </c>
    </row>
    <row r="37" spans="1:7" x14ac:dyDescent="0.25">
      <c r="A37" s="15" t="s">
        <v>4</v>
      </c>
      <c r="B37" s="8"/>
      <c r="C37" s="8">
        <f>$B$12</f>
        <v>0.8</v>
      </c>
      <c r="D37" s="8">
        <f>C37</f>
        <v>0.8</v>
      </c>
      <c r="E37" s="8">
        <f>D37</f>
        <v>0.8</v>
      </c>
      <c r="F37" s="8">
        <f>E37</f>
        <v>0.8</v>
      </c>
      <c r="G37" s="8">
        <f>F37</f>
        <v>0.8</v>
      </c>
    </row>
    <row r="38" spans="1:7" x14ac:dyDescent="0.25">
      <c r="A38" s="15" t="s">
        <v>12</v>
      </c>
      <c r="B38" s="8"/>
      <c r="C38" s="8">
        <f>C37</f>
        <v>0.8</v>
      </c>
      <c r="D38" s="8">
        <f>C38*D37</f>
        <v>0.64000000000000012</v>
      </c>
      <c r="E38" s="8">
        <f>D38*E37</f>
        <v>0.51200000000000012</v>
      </c>
      <c r="F38" s="8">
        <f>E38*F37</f>
        <v>0.40960000000000013</v>
      </c>
      <c r="G38" s="8">
        <f>F38*G37</f>
        <v>0.32768000000000014</v>
      </c>
    </row>
    <row r="39" spans="1:7" x14ac:dyDescent="0.25">
      <c r="A39" s="15" t="s">
        <v>84</v>
      </c>
      <c r="B39" s="8"/>
      <c r="C39" s="8">
        <f>$B$11</f>
        <v>0.68</v>
      </c>
      <c r="D39" s="8">
        <f>C39</f>
        <v>0.68</v>
      </c>
      <c r="E39" s="8">
        <f>D39</f>
        <v>0.68</v>
      </c>
      <c r="F39" s="8">
        <f>E39</f>
        <v>0.68</v>
      </c>
      <c r="G39" s="8">
        <f>F39</f>
        <v>0.68</v>
      </c>
    </row>
    <row r="40" spans="1:7" x14ac:dyDescent="0.25">
      <c r="A40" s="15" t="s">
        <v>85</v>
      </c>
      <c r="B40" s="18">
        <f t="shared" ref="B40:G40" si="5">B36*B38*B39</f>
        <v>0</v>
      </c>
      <c r="C40" s="18">
        <f t="shared" si="5"/>
        <v>17.408000000000001</v>
      </c>
      <c r="D40" s="18">
        <f t="shared" si="5"/>
        <v>13.926400000000005</v>
      </c>
      <c r="E40" s="18">
        <f t="shared" si="5"/>
        <v>11.141120000000003</v>
      </c>
      <c r="F40" s="18">
        <f t="shared" si="5"/>
        <v>8.9128960000000035</v>
      </c>
      <c r="G40" s="18">
        <f t="shared" si="5"/>
        <v>7.1303168000000037</v>
      </c>
    </row>
    <row r="41" spans="1:7" x14ac:dyDescent="0.25">
      <c r="A41" s="15"/>
      <c r="B41" s="15"/>
      <c r="C41" s="15"/>
      <c r="D41" s="15"/>
      <c r="E41" s="15"/>
      <c r="F41" s="15"/>
      <c r="G41" s="15"/>
    </row>
    <row r="42" spans="1:7" x14ac:dyDescent="0.25">
      <c r="A42" s="7" t="s">
        <v>11</v>
      </c>
      <c r="B42" s="18"/>
      <c r="C42" s="18">
        <f>$B$15*$B$17</f>
        <v>160</v>
      </c>
      <c r="D42" s="18">
        <f>$B$15*$B$18</f>
        <v>160</v>
      </c>
      <c r="E42" s="18">
        <f t="shared" ref="E42:G42" si="6">$B$15*$B$18</f>
        <v>160</v>
      </c>
      <c r="F42" s="18">
        <f t="shared" si="6"/>
        <v>160</v>
      </c>
      <c r="G42" s="18">
        <f t="shared" si="6"/>
        <v>160</v>
      </c>
    </row>
    <row r="43" spans="1:7" x14ac:dyDescent="0.25">
      <c r="A43" s="15" t="s">
        <v>4</v>
      </c>
      <c r="B43" s="8"/>
      <c r="C43" s="8">
        <f>B19</f>
        <v>0.8</v>
      </c>
      <c r="D43" s="8">
        <f>C43</f>
        <v>0.8</v>
      </c>
      <c r="E43" s="8">
        <f>D43</f>
        <v>0.8</v>
      </c>
      <c r="F43" s="8">
        <f>E43</f>
        <v>0.8</v>
      </c>
      <c r="G43" s="8">
        <f>F43</f>
        <v>0.8</v>
      </c>
    </row>
    <row r="44" spans="1:7" x14ac:dyDescent="0.25">
      <c r="A44" s="15" t="s">
        <v>12</v>
      </c>
      <c r="B44" s="8"/>
      <c r="C44" s="8">
        <f>C43</f>
        <v>0.8</v>
      </c>
      <c r="D44" s="8">
        <f>C44*D43</f>
        <v>0.64000000000000012</v>
      </c>
      <c r="E44" s="8">
        <f>D44*E43</f>
        <v>0.51200000000000012</v>
      </c>
      <c r="F44" s="8">
        <f>E44*F43</f>
        <v>0.40960000000000013</v>
      </c>
      <c r="G44" s="8">
        <f>F44*G43</f>
        <v>0.32768000000000014</v>
      </c>
    </row>
    <row r="45" spans="1:7" x14ac:dyDescent="0.25">
      <c r="A45" s="15" t="s">
        <v>13</v>
      </c>
      <c r="B45" s="8"/>
      <c r="C45" s="8">
        <f>B16</f>
        <v>0.68</v>
      </c>
      <c r="D45" s="8">
        <f>C45</f>
        <v>0.68</v>
      </c>
      <c r="E45" s="8">
        <f>D45</f>
        <v>0.68</v>
      </c>
      <c r="F45" s="8">
        <f>E45</f>
        <v>0.68</v>
      </c>
      <c r="G45" s="8">
        <f>F45</f>
        <v>0.68</v>
      </c>
    </row>
    <row r="46" spans="1:7" x14ac:dyDescent="0.25">
      <c r="A46" s="15" t="s">
        <v>14</v>
      </c>
      <c r="B46" s="18">
        <f t="shared" ref="B46:G46" si="7">B42*B44*B45</f>
        <v>0</v>
      </c>
      <c r="C46" s="18">
        <f t="shared" si="7"/>
        <v>87.04</v>
      </c>
      <c r="D46" s="18">
        <f t="shared" si="7"/>
        <v>69.632000000000019</v>
      </c>
      <c r="E46" s="18">
        <f t="shared" si="7"/>
        <v>55.705600000000018</v>
      </c>
      <c r="F46" s="18">
        <f t="shared" si="7"/>
        <v>44.56448000000001</v>
      </c>
      <c r="G46" s="18">
        <f t="shared" si="7"/>
        <v>35.651584000000021</v>
      </c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x14ac:dyDescent="0.25">
      <c r="A48" s="7" t="s">
        <v>15</v>
      </c>
      <c r="B48" s="19"/>
      <c r="C48" s="19">
        <f>B22</f>
        <v>0</v>
      </c>
      <c r="D48" s="19">
        <f>C48</f>
        <v>0</v>
      </c>
      <c r="E48" s="19">
        <f t="shared" ref="E48:G48" si="8">D48</f>
        <v>0</v>
      </c>
      <c r="F48" s="19">
        <f t="shared" si="8"/>
        <v>0</v>
      </c>
      <c r="G48" s="19">
        <f t="shared" si="8"/>
        <v>0</v>
      </c>
    </row>
    <row r="49" spans="1:8" x14ac:dyDescent="0.25">
      <c r="A49" s="15" t="s">
        <v>4</v>
      </c>
      <c r="B49" s="8"/>
      <c r="C49" s="8">
        <f>B24</f>
        <v>0</v>
      </c>
      <c r="D49" s="8">
        <f>C49</f>
        <v>0</v>
      </c>
      <c r="E49" s="8">
        <f>D49</f>
        <v>0</v>
      </c>
      <c r="F49" s="8">
        <f>E49</f>
        <v>0</v>
      </c>
      <c r="G49" s="8">
        <f>F49</f>
        <v>0</v>
      </c>
    </row>
    <row r="50" spans="1:8" x14ac:dyDescent="0.25">
      <c r="A50" s="15" t="s">
        <v>12</v>
      </c>
      <c r="B50" s="8"/>
      <c r="C50" s="8">
        <f>C49</f>
        <v>0</v>
      </c>
      <c r="D50" s="8">
        <f>C50*D49</f>
        <v>0</v>
      </c>
      <c r="E50" s="8">
        <f>D50*E49</f>
        <v>0</v>
      </c>
      <c r="F50" s="8">
        <f>E50*F49</f>
        <v>0</v>
      </c>
      <c r="G50" s="8">
        <f>F50*G49</f>
        <v>0</v>
      </c>
    </row>
    <row r="51" spans="1:8" x14ac:dyDescent="0.25">
      <c r="A51" s="15" t="s">
        <v>22</v>
      </c>
      <c r="B51" s="8"/>
      <c r="C51" s="8">
        <f>B23</f>
        <v>0</v>
      </c>
      <c r="D51" s="8">
        <f>C51</f>
        <v>0</v>
      </c>
      <c r="E51" s="8">
        <f>D51</f>
        <v>0</v>
      </c>
      <c r="F51" s="8">
        <f>E51</f>
        <v>0</v>
      </c>
      <c r="G51" s="8">
        <f>F51</f>
        <v>0</v>
      </c>
    </row>
    <row r="52" spans="1:8" x14ac:dyDescent="0.25">
      <c r="A52" s="15" t="s">
        <v>23</v>
      </c>
      <c r="B52" s="18">
        <f t="shared" ref="B52:G52" si="9">B48*B50*B51</f>
        <v>0</v>
      </c>
      <c r="C52" s="18">
        <f t="shared" si="9"/>
        <v>0</v>
      </c>
      <c r="D52" s="18">
        <f t="shared" si="9"/>
        <v>0</v>
      </c>
      <c r="E52" s="18">
        <f t="shared" si="9"/>
        <v>0</v>
      </c>
      <c r="F52" s="18">
        <f t="shared" si="9"/>
        <v>0</v>
      </c>
      <c r="G52" s="18">
        <f t="shared" si="9"/>
        <v>0</v>
      </c>
    </row>
    <row r="53" spans="1:8" x14ac:dyDescent="0.25">
      <c r="A53" s="15"/>
      <c r="B53" s="15"/>
      <c r="C53" s="15"/>
      <c r="D53" s="15"/>
      <c r="E53" s="15"/>
      <c r="F53" s="15"/>
      <c r="G53" s="15"/>
    </row>
    <row r="54" spans="1:8" x14ac:dyDescent="0.25">
      <c r="A54" s="7" t="s">
        <v>16</v>
      </c>
      <c r="B54" s="18">
        <f>B34+B40+B46+B52</f>
        <v>0</v>
      </c>
      <c r="C54" s="18">
        <f>C34+C40+C46+C52</f>
        <v>104.44800000000001</v>
      </c>
      <c r="D54" s="18">
        <f t="shared" ref="D54:G54" si="10">D34+D40+D46+D52</f>
        <v>83.55840000000002</v>
      </c>
      <c r="E54" s="18">
        <f t="shared" si="10"/>
        <v>66.846720000000019</v>
      </c>
      <c r="F54" s="18">
        <f t="shared" si="10"/>
        <v>53.477376000000014</v>
      </c>
      <c r="G54" s="18">
        <f t="shared" si="10"/>
        <v>42.781900800000024</v>
      </c>
      <c r="H54" s="1"/>
    </row>
    <row r="55" spans="1:8" x14ac:dyDescent="0.25">
      <c r="A55" s="15"/>
      <c r="B55" s="18"/>
      <c r="C55" s="18"/>
      <c r="D55" s="18"/>
      <c r="E55" s="18"/>
      <c r="F55" s="18"/>
      <c r="G55" s="18"/>
      <c r="H55" s="1"/>
    </row>
    <row r="56" spans="1:8" x14ac:dyDescent="0.25">
      <c r="A56" s="7" t="s">
        <v>17</v>
      </c>
      <c r="B56" s="8">
        <f>B27</f>
        <v>0.12</v>
      </c>
      <c r="C56" s="8">
        <f>B56</f>
        <v>0.12</v>
      </c>
      <c r="D56" s="8">
        <f t="shared" ref="D56:G56" si="11">C56</f>
        <v>0.12</v>
      </c>
      <c r="E56" s="8">
        <f t="shared" si="11"/>
        <v>0.12</v>
      </c>
      <c r="F56" s="8">
        <f t="shared" si="11"/>
        <v>0.12</v>
      </c>
      <c r="G56" s="8">
        <f t="shared" si="11"/>
        <v>0.12</v>
      </c>
      <c r="H56" s="1"/>
    </row>
    <row r="57" spans="1:8" x14ac:dyDescent="0.25">
      <c r="A57" s="15" t="s">
        <v>20</v>
      </c>
      <c r="B57" s="22">
        <f t="shared" ref="B57:G57" si="12">(1/(1+$B$27))^B30</f>
        <v>1</v>
      </c>
      <c r="C57" s="22">
        <f t="shared" si="12"/>
        <v>0.89285714285714279</v>
      </c>
      <c r="D57" s="22">
        <f t="shared" si="12"/>
        <v>0.79719387755102034</v>
      </c>
      <c r="E57" s="22">
        <f t="shared" si="12"/>
        <v>0.71178024781341098</v>
      </c>
      <c r="F57" s="22">
        <f t="shared" si="12"/>
        <v>0.63551807840483121</v>
      </c>
      <c r="G57" s="22">
        <f t="shared" si="12"/>
        <v>0.5674268557185993</v>
      </c>
      <c r="H57" s="1"/>
    </row>
    <row r="58" spans="1:8" x14ac:dyDescent="0.25">
      <c r="A58" s="15" t="s">
        <v>21</v>
      </c>
      <c r="B58" s="18">
        <f>B54*B57</f>
        <v>0</v>
      </c>
      <c r="C58" s="18">
        <f t="shared" ref="C58:G58" si="13">C54*C57</f>
        <v>93.257142857142853</v>
      </c>
      <c r="D58" s="18">
        <f t="shared" si="13"/>
        <v>66.612244897959201</v>
      </c>
      <c r="E58" s="18">
        <f t="shared" si="13"/>
        <v>47.58017492711371</v>
      </c>
      <c r="F58" s="18">
        <f t="shared" si="13"/>
        <v>33.985839233652648</v>
      </c>
      <c r="G58" s="18">
        <f t="shared" si="13"/>
        <v>24.27559945260904</v>
      </c>
      <c r="H58" s="1"/>
    </row>
    <row r="59" spans="1:8" ht="18.75" x14ac:dyDescent="0.3">
      <c r="A59" s="29" t="s">
        <v>105</v>
      </c>
      <c r="B59" s="23">
        <f>SUM(B58:G58)</f>
        <v>265.71100136847747</v>
      </c>
      <c r="C59" s="18"/>
      <c r="D59" s="18"/>
      <c r="E59" s="18"/>
      <c r="F59" s="18"/>
      <c r="G59" s="18"/>
      <c r="H59" s="1"/>
    </row>
    <row r="60" spans="1:8" x14ac:dyDescent="0.25">
      <c r="A60" s="15"/>
      <c r="B60" s="11"/>
      <c r="C60" s="15"/>
      <c r="D60" s="15"/>
      <c r="E60" s="15"/>
      <c r="F60" s="15"/>
    </row>
    <row r="61" spans="1:8" x14ac:dyDescent="0.25">
      <c r="A61" s="9"/>
      <c r="B61" s="10"/>
      <c r="C61" s="10"/>
      <c r="D61" s="10"/>
      <c r="E61" s="10"/>
      <c r="F61" s="10"/>
    </row>
    <row r="62" spans="1:8" x14ac:dyDescent="0.25">
      <c r="A62" s="9" t="s">
        <v>18</v>
      </c>
      <c r="B62" s="10">
        <v>3</v>
      </c>
      <c r="C62" s="10">
        <v>4</v>
      </c>
      <c r="D62" s="10">
        <v>5</v>
      </c>
      <c r="E62" s="10">
        <v>6</v>
      </c>
      <c r="F62" s="10">
        <v>8</v>
      </c>
    </row>
    <row r="63" spans="1:8" x14ac:dyDescent="0.25">
      <c r="A63" s="9" t="s">
        <v>19</v>
      </c>
      <c r="B63" s="20">
        <f>$B$59/B62</f>
        <v>88.570333789492494</v>
      </c>
      <c r="C63" s="20">
        <f t="shared" ref="C63:F63" si="14">$B$59/C62</f>
        <v>66.427750342119367</v>
      </c>
      <c r="D63" s="20">
        <f t="shared" si="14"/>
        <v>53.142200273695494</v>
      </c>
      <c r="E63" s="20">
        <f t="shared" si="14"/>
        <v>44.285166894746247</v>
      </c>
      <c r="F63" s="20">
        <f t="shared" si="14"/>
        <v>33.213875171059684</v>
      </c>
    </row>
    <row r="64" spans="1:8" x14ac:dyDescent="0.25">
      <c r="A64" s="15"/>
      <c r="B64" s="15"/>
      <c r="C64" s="15"/>
      <c r="D64" s="15"/>
      <c r="E64" s="15"/>
      <c r="F64" s="15"/>
    </row>
    <row r="75" spans="2:2" x14ac:dyDescent="0.25">
      <c r="B75" s="2"/>
    </row>
    <row r="76" spans="2:2" x14ac:dyDescent="0.25">
      <c r="B76" s="3"/>
    </row>
  </sheetData>
  <printOptions gridLines="1"/>
  <pageMargins left="0.7" right="0.7" top="0.75" bottom="0.75" header="0.3" footer="0.3"/>
  <pageSetup orientation="landscape" verticalDpi="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>
      <selection activeCell="B20" sqref="B20"/>
    </sheetView>
  </sheetViews>
  <sheetFormatPr defaultRowHeight="15" x14ac:dyDescent="0.25"/>
  <cols>
    <col min="1" max="1" width="34.28515625" style="14" customWidth="1"/>
    <col min="2" max="2" width="12" style="14" customWidth="1"/>
    <col min="3" max="3" width="9.85546875" style="14" customWidth="1"/>
    <col min="4" max="4" width="9.5703125" style="14" customWidth="1"/>
    <col min="5" max="6" width="10.140625" style="14" customWidth="1"/>
    <col min="7" max="16384" width="9.140625" style="14"/>
  </cols>
  <sheetData>
    <row r="1" spans="1:6" ht="18.75" x14ac:dyDescent="0.3">
      <c r="A1" s="17" t="s">
        <v>99</v>
      </c>
    </row>
    <row r="2" spans="1:6" ht="18.75" x14ac:dyDescent="0.3">
      <c r="A2" s="17" t="s">
        <v>0</v>
      </c>
      <c r="B2" s="17" t="s">
        <v>29</v>
      </c>
      <c r="C2" s="15"/>
      <c r="D2" s="17" t="s">
        <v>30</v>
      </c>
      <c r="F2" s="15"/>
    </row>
    <row r="3" spans="1:6" ht="18.75" x14ac:dyDescent="0.3">
      <c r="A3" s="29" t="s">
        <v>86</v>
      </c>
      <c r="B3" s="17"/>
      <c r="C3" s="15"/>
      <c r="D3" s="17"/>
      <c r="F3" s="15"/>
    </row>
    <row r="4" spans="1:6" x14ac:dyDescent="0.25">
      <c r="A4" s="15" t="s">
        <v>1</v>
      </c>
      <c r="B4" s="4">
        <v>0</v>
      </c>
      <c r="C4" s="15"/>
      <c r="D4" s="15" t="s">
        <v>25</v>
      </c>
      <c r="F4" s="15"/>
    </row>
    <row r="5" spans="1:6" x14ac:dyDescent="0.25">
      <c r="A5" s="15" t="s">
        <v>5</v>
      </c>
      <c r="B5" s="6">
        <v>0</v>
      </c>
      <c r="C5" s="15"/>
      <c r="D5" s="15" t="s">
        <v>26</v>
      </c>
      <c r="F5" s="15"/>
    </row>
    <row r="6" spans="1:6" x14ac:dyDescent="0.25">
      <c r="A6" s="15" t="s">
        <v>27</v>
      </c>
      <c r="B6" s="16">
        <v>0</v>
      </c>
      <c r="C6" s="15"/>
      <c r="D6" s="15"/>
      <c r="E6" s="15"/>
      <c r="F6" s="15"/>
    </row>
    <row r="7" spans="1:6" x14ac:dyDescent="0.25">
      <c r="A7" s="15" t="s">
        <v>28</v>
      </c>
      <c r="B7" s="12">
        <v>0</v>
      </c>
      <c r="C7" s="15"/>
      <c r="D7" s="15" t="s">
        <v>104</v>
      </c>
      <c r="E7" s="15"/>
      <c r="F7" s="15"/>
    </row>
    <row r="8" spans="1:6" x14ac:dyDescent="0.25">
      <c r="A8" s="15"/>
      <c r="B8" s="28"/>
      <c r="C8" s="15"/>
      <c r="D8" s="15"/>
      <c r="E8" s="15"/>
      <c r="F8" s="15"/>
    </row>
    <row r="9" spans="1:6" ht="15.75" x14ac:dyDescent="0.25">
      <c r="A9" s="29" t="s">
        <v>101</v>
      </c>
      <c r="B9" s="28"/>
      <c r="C9" s="15"/>
      <c r="D9" s="15" t="s">
        <v>88</v>
      </c>
      <c r="E9" s="15"/>
      <c r="F9" s="15"/>
    </row>
    <row r="10" spans="1:6" x14ac:dyDescent="0.25">
      <c r="A10" s="15" t="s">
        <v>81</v>
      </c>
      <c r="B10" s="4">
        <v>0</v>
      </c>
      <c r="C10" s="15"/>
      <c r="D10" s="15" t="s">
        <v>95</v>
      </c>
      <c r="E10" s="15"/>
      <c r="F10" s="15"/>
    </row>
    <row r="11" spans="1:6" x14ac:dyDescent="0.25">
      <c r="A11" s="15" t="s">
        <v>82</v>
      </c>
      <c r="B11" s="6">
        <v>0</v>
      </c>
      <c r="C11" s="15"/>
      <c r="D11" s="15"/>
      <c r="E11" s="15"/>
      <c r="F11" s="15"/>
    </row>
    <row r="12" spans="1:6" x14ac:dyDescent="0.25">
      <c r="A12" s="15" t="s">
        <v>4</v>
      </c>
      <c r="B12" s="6">
        <v>0</v>
      </c>
      <c r="C12" s="15"/>
      <c r="D12" s="15"/>
      <c r="E12" s="15"/>
      <c r="F12" s="15"/>
    </row>
    <row r="13" spans="1:6" x14ac:dyDescent="0.25">
      <c r="A13" s="15"/>
      <c r="B13" s="28"/>
      <c r="C13" s="15"/>
      <c r="D13" s="15"/>
      <c r="E13" s="15"/>
      <c r="F13" s="15"/>
    </row>
    <row r="14" spans="1:6" ht="15.75" x14ac:dyDescent="0.25">
      <c r="A14" s="29" t="s">
        <v>11</v>
      </c>
      <c r="B14" s="19"/>
      <c r="C14" s="15"/>
      <c r="D14" s="15" t="s">
        <v>89</v>
      </c>
      <c r="E14" s="15"/>
      <c r="F14" s="15"/>
    </row>
    <row r="15" spans="1:6" x14ac:dyDescent="0.25">
      <c r="A15" s="15" t="s">
        <v>2</v>
      </c>
      <c r="B15" s="4">
        <v>20</v>
      </c>
      <c r="C15" s="15"/>
      <c r="D15" s="14" t="s">
        <v>100</v>
      </c>
      <c r="E15" s="15"/>
      <c r="F15" s="15"/>
    </row>
    <row r="16" spans="1:6" x14ac:dyDescent="0.25">
      <c r="A16" s="15" t="s">
        <v>6</v>
      </c>
      <c r="B16" s="6">
        <v>0.95</v>
      </c>
      <c r="C16" s="15"/>
      <c r="D16" s="15" t="s">
        <v>89</v>
      </c>
      <c r="E16" s="15"/>
      <c r="F16" s="15"/>
    </row>
    <row r="17" spans="1:7" x14ac:dyDescent="0.25">
      <c r="A17" s="15" t="s">
        <v>31</v>
      </c>
      <c r="B17" s="5">
        <v>12</v>
      </c>
      <c r="C17" s="15"/>
      <c r="D17" s="15" t="s">
        <v>90</v>
      </c>
      <c r="E17" s="15"/>
      <c r="F17" s="15"/>
    </row>
    <row r="18" spans="1:7" x14ac:dyDescent="0.25">
      <c r="A18" s="15" t="s">
        <v>83</v>
      </c>
      <c r="B18" s="5">
        <v>12</v>
      </c>
      <c r="C18" s="15"/>
      <c r="D18" s="15" t="s">
        <v>91</v>
      </c>
      <c r="E18" s="15"/>
      <c r="F18" s="15"/>
    </row>
    <row r="19" spans="1:7" x14ac:dyDescent="0.25">
      <c r="A19" s="15" t="s">
        <v>4</v>
      </c>
      <c r="B19" s="6">
        <v>0.85</v>
      </c>
      <c r="C19" s="15"/>
      <c r="D19" s="15"/>
      <c r="E19" s="15"/>
      <c r="F19" s="15"/>
    </row>
    <row r="20" spans="1:7" x14ac:dyDescent="0.25">
      <c r="A20" s="15"/>
      <c r="B20" s="31"/>
      <c r="C20" s="15"/>
      <c r="D20" s="15"/>
      <c r="E20" s="15"/>
      <c r="F20" s="15"/>
    </row>
    <row r="21" spans="1:7" ht="15.75" x14ac:dyDescent="0.25">
      <c r="A21" s="30" t="s">
        <v>87</v>
      </c>
      <c r="D21" s="14" t="s">
        <v>92</v>
      </c>
    </row>
    <row r="22" spans="1:7" x14ac:dyDescent="0.25">
      <c r="A22" s="15" t="s">
        <v>3</v>
      </c>
      <c r="B22" s="4">
        <v>0</v>
      </c>
      <c r="C22" s="15"/>
      <c r="D22" s="15"/>
      <c r="E22" s="15"/>
      <c r="F22" s="15"/>
    </row>
    <row r="23" spans="1:7" x14ac:dyDescent="0.25">
      <c r="A23" s="15" t="s">
        <v>7</v>
      </c>
      <c r="B23" s="6">
        <v>0</v>
      </c>
      <c r="C23" s="15"/>
      <c r="D23" s="15"/>
      <c r="E23" s="15"/>
      <c r="F23" s="15"/>
    </row>
    <row r="24" spans="1:7" x14ac:dyDescent="0.25">
      <c r="A24" s="15" t="s">
        <v>4</v>
      </c>
      <c r="B24" s="6">
        <v>0</v>
      </c>
    </row>
    <row r="25" spans="1:7" x14ac:dyDescent="0.25">
      <c r="A25" s="15"/>
      <c r="B25" s="31"/>
    </row>
    <row r="26" spans="1:7" ht="15.75" x14ac:dyDescent="0.25">
      <c r="A26" s="29" t="s">
        <v>8</v>
      </c>
      <c r="D26" s="15" t="s">
        <v>93</v>
      </c>
    </row>
    <row r="27" spans="1:7" x14ac:dyDescent="0.25">
      <c r="A27" s="15" t="s">
        <v>8</v>
      </c>
      <c r="B27" s="16">
        <v>0.5</v>
      </c>
      <c r="C27" s="15"/>
      <c r="D27" s="14" t="s">
        <v>94</v>
      </c>
      <c r="E27" s="15"/>
      <c r="F27" s="15"/>
    </row>
    <row r="28" spans="1:7" x14ac:dyDescent="0.25">
      <c r="A28" s="15"/>
      <c r="B28" s="24"/>
      <c r="C28" s="15"/>
      <c r="D28" s="15"/>
      <c r="E28" s="15"/>
      <c r="F28" s="15"/>
    </row>
    <row r="29" spans="1:7" x14ac:dyDescent="0.25">
      <c r="A29" s="15"/>
      <c r="B29" s="13" t="s">
        <v>42</v>
      </c>
      <c r="C29" s="13" t="s">
        <v>24</v>
      </c>
      <c r="D29" s="13" t="s">
        <v>24</v>
      </c>
      <c r="E29" s="13" t="s">
        <v>24</v>
      </c>
      <c r="F29" s="13" t="s">
        <v>24</v>
      </c>
      <c r="G29" s="13" t="s">
        <v>24</v>
      </c>
    </row>
    <row r="30" spans="1:7" ht="18.75" x14ac:dyDescent="0.3">
      <c r="A30" s="17" t="s">
        <v>9</v>
      </c>
      <c r="B30" s="13">
        <v>0</v>
      </c>
      <c r="C30" s="13">
        <v>1</v>
      </c>
      <c r="D30" s="13">
        <v>2</v>
      </c>
      <c r="E30" s="13">
        <v>3</v>
      </c>
      <c r="F30" s="13">
        <v>4</v>
      </c>
      <c r="G30" s="13">
        <v>5</v>
      </c>
    </row>
    <row r="31" spans="1:7" x14ac:dyDescent="0.25">
      <c r="A31" s="7" t="s">
        <v>96</v>
      </c>
      <c r="B31" s="18">
        <f>B4</f>
        <v>0</v>
      </c>
      <c r="C31" s="19">
        <f>IF(C30=$B$7,$B$4,0)</f>
        <v>0</v>
      </c>
      <c r="D31" s="19">
        <f t="shared" ref="D31:E31" si="0">IF(OR(D30=$B$7,D30=2*$B$7),$B$4,0)</f>
        <v>0</v>
      </c>
      <c r="E31" s="19">
        <f t="shared" si="0"/>
        <v>0</v>
      </c>
      <c r="F31" s="19">
        <f>IF(OR(F30=$B$7,F30=2*$B$7),$B$4,0)</f>
        <v>0</v>
      </c>
      <c r="G31" s="19">
        <f>IF(OR(G30=$B$7,G30=2*$B$7),$B$4,0)</f>
        <v>0</v>
      </c>
    </row>
    <row r="32" spans="1:7" x14ac:dyDescent="0.25">
      <c r="A32" s="15" t="s">
        <v>5</v>
      </c>
      <c r="B32" s="8">
        <f>B5</f>
        <v>0</v>
      </c>
      <c r="C32" s="8">
        <f>B32</f>
        <v>0</v>
      </c>
      <c r="D32" s="8">
        <f>C32</f>
        <v>0</v>
      </c>
      <c r="E32" s="8">
        <f>D32</f>
        <v>0</v>
      </c>
      <c r="F32" s="8">
        <f>E32</f>
        <v>0</v>
      </c>
      <c r="G32" s="8">
        <f>F32</f>
        <v>0</v>
      </c>
    </row>
    <row r="33" spans="1:7" x14ac:dyDescent="0.25">
      <c r="A33" s="15" t="s">
        <v>32</v>
      </c>
      <c r="B33" s="8"/>
      <c r="C33" s="24">
        <f>B6</f>
        <v>0</v>
      </c>
      <c r="D33" s="24">
        <f>C33</f>
        <v>0</v>
      </c>
      <c r="E33" s="24">
        <f t="shared" ref="E33:G33" si="1">D33</f>
        <v>0</v>
      </c>
      <c r="F33" s="24">
        <f t="shared" si="1"/>
        <v>0</v>
      </c>
      <c r="G33" s="24">
        <f t="shared" si="1"/>
        <v>0</v>
      </c>
    </row>
    <row r="34" spans="1:7" x14ac:dyDescent="0.25">
      <c r="A34" s="15" t="s">
        <v>10</v>
      </c>
      <c r="B34" s="18">
        <f t="shared" ref="B34" si="2">B31*B32</f>
        <v>0</v>
      </c>
      <c r="C34" s="18">
        <f>C31*C32*C33</f>
        <v>0</v>
      </c>
      <c r="D34" s="18">
        <f>D31*D32*D33</f>
        <v>0</v>
      </c>
      <c r="E34" s="18">
        <f>E31*E32*E33</f>
        <v>0</v>
      </c>
      <c r="F34" s="18">
        <f t="shared" ref="F34:G34" si="3">F31*F32*F33</f>
        <v>0</v>
      </c>
      <c r="G34" s="18">
        <f t="shared" si="3"/>
        <v>0</v>
      </c>
    </row>
    <row r="35" spans="1:7" x14ac:dyDescent="0.25">
      <c r="A35" s="15"/>
      <c r="B35" s="18"/>
      <c r="C35" s="18"/>
      <c r="D35" s="18"/>
      <c r="E35" s="18"/>
      <c r="F35" s="18"/>
      <c r="G35" s="18"/>
    </row>
    <row r="36" spans="1:7" x14ac:dyDescent="0.25">
      <c r="A36" s="7" t="s">
        <v>102</v>
      </c>
      <c r="B36" s="18"/>
      <c r="C36" s="18">
        <f>$B$10</f>
        <v>0</v>
      </c>
      <c r="D36" s="18">
        <f t="shared" ref="D36:G36" si="4">$B$10</f>
        <v>0</v>
      </c>
      <c r="E36" s="18">
        <f t="shared" si="4"/>
        <v>0</v>
      </c>
      <c r="F36" s="18">
        <f t="shared" si="4"/>
        <v>0</v>
      </c>
      <c r="G36" s="18">
        <f t="shared" si="4"/>
        <v>0</v>
      </c>
    </row>
    <row r="37" spans="1:7" x14ac:dyDescent="0.25">
      <c r="A37" s="15" t="s">
        <v>4</v>
      </c>
      <c r="B37" s="8"/>
      <c r="C37" s="8">
        <f>$B$12</f>
        <v>0</v>
      </c>
      <c r="D37" s="8">
        <f>C37</f>
        <v>0</v>
      </c>
      <c r="E37" s="8">
        <f>D37</f>
        <v>0</v>
      </c>
      <c r="F37" s="8">
        <f>E37</f>
        <v>0</v>
      </c>
      <c r="G37" s="8">
        <f>F37</f>
        <v>0</v>
      </c>
    </row>
    <row r="38" spans="1:7" x14ac:dyDescent="0.25">
      <c r="A38" s="15" t="s">
        <v>12</v>
      </c>
      <c r="B38" s="8"/>
      <c r="C38" s="8">
        <f>C37</f>
        <v>0</v>
      </c>
      <c r="D38" s="8">
        <f>C38*D37</f>
        <v>0</v>
      </c>
      <c r="E38" s="8">
        <f>D38*E37</f>
        <v>0</v>
      </c>
      <c r="F38" s="8">
        <f>E38*F37</f>
        <v>0</v>
      </c>
      <c r="G38" s="8">
        <f>F38*G37</f>
        <v>0</v>
      </c>
    </row>
    <row r="39" spans="1:7" x14ac:dyDescent="0.25">
      <c r="A39" s="15" t="s">
        <v>84</v>
      </c>
      <c r="B39" s="8"/>
      <c r="C39" s="8">
        <f>$B$11</f>
        <v>0</v>
      </c>
      <c r="D39" s="8">
        <f>C39</f>
        <v>0</v>
      </c>
      <c r="E39" s="8">
        <f>D39</f>
        <v>0</v>
      </c>
      <c r="F39" s="8">
        <f>E39</f>
        <v>0</v>
      </c>
      <c r="G39" s="8">
        <f>F39</f>
        <v>0</v>
      </c>
    </row>
    <row r="40" spans="1:7" x14ac:dyDescent="0.25">
      <c r="A40" s="15" t="s">
        <v>85</v>
      </c>
      <c r="B40" s="18">
        <f t="shared" ref="B40:G40" si="5">B36*B38*B39</f>
        <v>0</v>
      </c>
      <c r="C40" s="18">
        <f t="shared" si="5"/>
        <v>0</v>
      </c>
      <c r="D40" s="18">
        <f t="shared" si="5"/>
        <v>0</v>
      </c>
      <c r="E40" s="18">
        <f t="shared" si="5"/>
        <v>0</v>
      </c>
      <c r="F40" s="18">
        <f t="shared" si="5"/>
        <v>0</v>
      </c>
      <c r="G40" s="18">
        <f t="shared" si="5"/>
        <v>0</v>
      </c>
    </row>
    <row r="41" spans="1:7" x14ac:dyDescent="0.25">
      <c r="A41" s="15"/>
      <c r="B41" s="15"/>
      <c r="C41" s="15"/>
      <c r="D41" s="15"/>
      <c r="E41" s="15"/>
      <c r="F41" s="15"/>
      <c r="G41" s="15"/>
    </row>
    <row r="42" spans="1:7" x14ac:dyDescent="0.25">
      <c r="A42" s="7" t="s">
        <v>11</v>
      </c>
      <c r="B42" s="18"/>
      <c r="C42" s="18">
        <f>$B$15*$B$17</f>
        <v>240</v>
      </c>
      <c r="D42" s="18">
        <f>$B$15*$B$18</f>
        <v>240</v>
      </c>
      <c r="E42" s="18">
        <f t="shared" ref="E42:G42" si="6">$B$15*$B$18</f>
        <v>240</v>
      </c>
      <c r="F42" s="18">
        <f t="shared" si="6"/>
        <v>240</v>
      </c>
      <c r="G42" s="18">
        <f t="shared" si="6"/>
        <v>240</v>
      </c>
    </row>
    <row r="43" spans="1:7" x14ac:dyDescent="0.25">
      <c r="A43" s="15" t="s">
        <v>4</v>
      </c>
      <c r="B43" s="8"/>
      <c r="C43" s="8">
        <f>B19</f>
        <v>0.85</v>
      </c>
      <c r="D43" s="8">
        <f>C43</f>
        <v>0.85</v>
      </c>
      <c r="E43" s="8">
        <f>D43</f>
        <v>0.85</v>
      </c>
      <c r="F43" s="8">
        <f>E43</f>
        <v>0.85</v>
      </c>
      <c r="G43" s="8">
        <f>F43</f>
        <v>0.85</v>
      </c>
    </row>
    <row r="44" spans="1:7" x14ac:dyDescent="0.25">
      <c r="A44" s="15" t="s">
        <v>12</v>
      </c>
      <c r="B44" s="8"/>
      <c r="C44" s="8">
        <f>C43</f>
        <v>0.85</v>
      </c>
      <c r="D44" s="8">
        <f>C44*D43</f>
        <v>0.72249999999999992</v>
      </c>
      <c r="E44" s="8">
        <f>D44*E43</f>
        <v>0.61412499999999992</v>
      </c>
      <c r="F44" s="8">
        <f>E44*F43</f>
        <v>0.52200624999999989</v>
      </c>
      <c r="G44" s="8">
        <f>F44*G43</f>
        <v>0.44370531249999989</v>
      </c>
    </row>
    <row r="45" spans="1:7" x14ac:dyDescent="0.25">
      <c r="A45" s="15" t="s">
        <v>13</v>
      </c>
      <c r="B45" s="8"/>
      <c r="C45" s="8">
        <f>B16</f>
        <v>0.95</v>
      </c>
      <c r="D45" s="8">
        <f>C45</f>
        <v>0.95</v>
      </c>
      <c r="E45" s="8">
        <f>D45</f>
        <v>0.95</v>
      </c>
      <c r="F45" s="8">
        <f>E45</f>
        <v>0.95</v>
      </c>
      <c r="G45" s="8">
        <f>F45</f>
        <v>0.95</v>
      </c>
    </row>
    <row r="46" spans="1:7" x14ac:dyDescent="0.25">
      <c r="A46" s="15" t="s">
        <v>14</v>
      </c>
      <c r="B46" s="18">
        <f t="shared" ref="B46:G46" si="7">B42*B44*B45</f>
        <v>0</v>
      </c>
      <c r="C46" s="18">
        <f t="shared" si="7"/>
        <v>193.79999999999998</v>
      </c>
      <c r="D46" s="18">
        <f t="shared" si="7"/>
        <v>164.72999999999996</v>
      </c>
      <c r="E46" s="18">
        <f t="shared" si="7"/>
        <v>140.02049999999997</v>
      </c>
      <c r="F46" s="18">
        <f t="shared" si="7"/>
        <v>119.01742499999997</v>
      </c>
      <c r="G46" s="18">
        <f t="shared" si="7"/>
        <v>101.16481124999997</v>
      </c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hidden="1" x14ac:dyDescent="0.25">
      <c r="A48" s="7" t="s">
        <v>15</v>
      </c>
      <c r="B48" s="19"/>
      <c r="C48" s="19">
        <f>B22</f>
        <v>0</v>
      </c>
      <c r="D48" s="19">
        <f>C48</f>
        <v>0</v>
      </c>
      <c r="E48" s="19">
        <f t="shared" ref="E48:G48" si="8">D48</f>
        <v>0</v>
      </c>
      <c r="F48" s="19">
        <f t="shared" si="8"/>
        <v>0</v>
      </c>
      <c r="G48" s="19">
        <f t="shared" si="8"/>
        <v>0</v>
      </c>
    </row>
    <row r="49" spans="1:8" hidden="1" x14ac:dyDescent="0.25">
      <c r="A49" s="15" t="s">
        <v>4</v>
      </c>
      <c r="B49" s="8"/>
      <c r="C49" s="8">
        <f>B24</f>
        <v>0</v>
      </c>
      <c r="D49" s="8">
        <f>C49</f>
        <v>0</v>
      </c>
      <c r="E49" s="8">
        <f>D49</f>
        <v>0</v>
      </c>
      <c r="F49" s="8">
        <f>E49</f>
        <v>0</v>
      </c>
      <c r="G49" s="8">
        <f>F49</f>
        <v>0</v>
      </c>
    </row>
    <row r="50" spans="1:8" hidden="1" x14ac:dyDescent="0.25">
      <c r="A50" s="15" t="s">
        <v>12</v>
      </c>
      <c r="B50" s="8"/>
      <c r="C50" s="8">
        <f>C49</f>
        <v>0</v>
      </c>
      <c r="D50" s="8">
        <f>C50*D49</f>
        <v>0</v>
      </c>
      <c r="E50" s="8">
        <f>D50*E49</f>
        <v>0</v>
      </c>
      <c r="F50" s="8">
        <f>E50*F49</f>
        <v>0</v>
      </c>
      <c r="G50" s="8">
        <f>F50*G49</f>
        <v>0</v>
      </c>
    </row>
    <row r="51" spans="1:8" hidden="1" x14ac:dyDescent="0.25">
      <c r="A51" s="15" t="s">
        <v>22</v>
      </c>
      <c r="B51" s="8"/>
      <c r="C51" s="8">
        <f>B23</f>
        <v>0</v>
      </c>
      <c r="D51" s="8">
        <f>C51</f>
        <v>0</v>
      </c>
      <c r="E51" s="8">
        <f>D51</f>
        <v>0</v>
      </c>
      <c r="F51" s="8">
        <f>E51</f>
        <v>0</v>
      </c>
      <c r="G51" s="8">
        <f>F51</f>
        <v>0</v>
      </c>
    </row>
    <row r="52" spans="1:8" hidden="1" x14ac:dyDescent="0.25">
      <c r="A52" s="15" t="s">
        <v>23</v>
      </c>
      <c r="B52" s="18">
        <f t="shared" ref="B52:G52" si="9">B48*B50*B51</f>
        <v>0</v>
      </c>
      <c r="C52" s="18">
        <f t="shared" si="9"/>
        <v>0</v>
      </c>
      <c r="D52" s="18">
        <f t="shared" si="9"/>
        <v>0</v>
      </c>
      <c r="E52" s="18">
        <f t="shared" si="9"/>
        <v>0</v>
      </c>
      <c r="F52" s="18">
        <f t="shared" si="9"/>
        <v>0</v>
      </c>
      <c r="G52" s="18">
        <f t="shared" si="9"/>
        <v>0</v>
      </c>
    </row>
    <row r="53" spans="1:8" hidden="1" x14ac:dyDescent="0.25">
      <c r="A53" s="15"/>
      <c r="B53" s="15"/>
      <c r="C53" s="15"/>
      <c r="D53" s="15"/>
      <c r="E53" s="15"/>
      <c r="F53" s="15"/>
      <c r="G53" s="15"/>
    </row>
    <row r="54" spans="1:8" x14ac:dyDescent="0.25">
      <c r="A54" s="7" t="s">
        <v>16</v>
      </c>
      <c r="B54" s="18">
        <f>B34+B40+B46+B52</f>
        <v>0</v>
      </c>
      <c r="C54" s="18">
        <f>C34+C40+C46+C52</f>
        <v>193.79999999999998</v>
      </c>
      <c r="D54" s="18">
        <f t="shared" ref="D54:G54" si="10">D34+D40+D46+D52</f>
        <v>164.72999999999996</v>
      </c>
      <c r="E54" s="18">
        <f t="shared" si="10"/>
        <v>140.02049999999997</v>
      </c>
      <c r="F54" s="18">
        <f t="shared" si="10"/>
        <v>119.01742499999997</v>
      </c>
      <c r="G54" s="18">
        <f t="shared" si="10"/>
        <v>101.16481124999997</v>
      </c>
      <c r="H54" s="1"/>
    </row>
    <row r="55" spans="1:8" x14ac:dyDescent="0.25">
      <c r="A55" s="15"/>
      <c r="B55" s="18"/>
      <c r="C55" s="18"/>
      <c r="D55" s="18"/>
      <c r="E55" s="18"/>
      <c r="F55" s="18"/>
      <c r="G55" s="18"/>
      <c r="H55" s="1"/>
    </row>
    <row r="56" spans="1:8" x14ac:dyDescent="0.25">
      <c r="A56" s="7" t="s">
        <v>17</v>
      </c>
      <c r="B56" s="8">
        <f>B27</f>
        <v>0.5</v>
      </c>
      <c r="C56" s="8">
        <f>B56</f>
        <v>0.5</v>
      </c>
      <c r="D56" s="8">
        <f t="shared" ref="D56:G56" si="11">C56</f>
        <v>0.5</v>
      </c>
      <c r="E56" s="8">
        <f t="shared" si="11"/>
        <v>0.5</v>
      </c>
      <c r="F56" s="8">
        <f t="shared" si="11"/>
        <v>0.5</v>
      </c>
      <c r="G56" s="8">
        <f t="shared" si="11"/>
        <v>0.5</v>
      </c>
      <c r="H56" s="1"/>
    </row>
    <row r="57" spans="1:8" x14ac:dyDescent="0.25">
      <c r="A57" s="15" t="s">
        <v>20</v>
      </c>
      <c r="B57" s="22">
        <f t="shared" ref="B57:G57" si="12">(1/(1+$B$27))^B30</f>
        <v>1</v>
      </c>
      <c r="C57" s="22">
        <f t="shared" si="12"/>
        <v>0.66666666666666663</v>
      </c>
      <c r="D57" s="22">
        <f t="shared" si="12"/>
        <v>0.44444444444444442</v>
      </c>
      <c r="E57" s="22">
        <f t="shared" si="12"/>
        <v>0.29629629629629628</v>
      </c>
      <c r="F57" s="22">
        <f t="shared" si="12"/>
        <v>0.19753086419753085</v>
      </c>
      <c r="G57" s="22">
        <f t="shared" si="12"/>
        <v>0.13168724279835389</v>
      </c>
      <c r="H57" s="1"/>
    </row>
    <row r="58" spans="1:8" x14ac:dyDescent="0.25">
      <c r="A58" s="15" t="s">
        <v>21</v>
      </c>
      <c r="B58" s="18">
        <f>B54*B57</f>
        <v>0</v>
      </c>
      <c r="C58" s="18">
        <f t="shared" ref="C58:G58" si="13">C54*C57</f>
        <v>129.19999999999999</v>
      </c>
      <c r="D58" s="18">
        <f t="shared" si="13"/>
        <v>73.21333333333331</v>
      </c>
      <c r="E58" s="18">
        <f t="shared" si="13"/>
        <v>41.487555555555545</v>
      </c>
      <c r="F58" s="18">
        <f t="shared" si="13"/>
        <v>23.509614814814807</v>
      </c>
      <c r="G58" s="18">
        <f t="shared" si="13"/>
        <v>13.32211506172839</v>
      </c>
      <c r="H58" s="1"/>
    </row>
    <row r="59" spans="1:8" ht="18.75" x14ac:dyDescent="0.3">
      <c r="A59" s="29" t="s">
        <v>105</v>
      </c>
      <c r="B59" s="23">
        <f>SUM(B58:G58)</f>
        <v>280.73261876543205</v>
      </c>
      <c r="C59" s="18"/>
      <c r="D59" s="18"/>
      <c r="E59" s="18"/>
      <c r="F59" s="18"/>
      <c r="G59" s="18"/>
      <c r="H59" s="1"/>
    </row>
    <row r="60" spans="1:8" x14ac:dyDescent="0.25">
      <c r="A60" s="15"/>
      <c r="B60" s="11"/>
      <c r="C60" s="15"/>
      <c r="D60" s="15"/>
      <c r="E60" s="15"/>
      <c r="F60" s="15"/>
    </row>
    <row r="61" spans="1:8" x14ac:dyDescent="0.25">
      <c r="A61" s="9"/>
      <c r="B61" s="10"/>
      <c r="C61" s="10"/>
      <c r="D61" s="10"/>
      <c r="E61" s="10"/>
      <c r="F61" s="10"/>
    </row>
    <row r="62" spans="1:8" x14ac:dyDescent="0.25">
      <c r="A62" s="9" t="s">
        <v>18</v>
      </c>
      <c r="B62" s="10">
        <v>3</v>
      </c>
      <c r="C62" s="10">
        <v>4</v>
      </c>
      <c r="D62" s="10">
        <v>5</v>
      </c>
      <c r="E62" s="10">
        <v>6</v>
      </c>
      <c r="F62" s="10">
        <v>8</v>
      </c>
    </row>
    <row r="63" spans="1:8" x14ac:dyDescent="0.25">
      <c r="A63" s="9" t="s">
        <v>19</v>
      </c>
      <c r="B63" s="20">
        <f>$B$59/B62</f>
        <v>93.57753958847735</v>
      </c>
      <c r="C63" s="20">
        <f t="shared" ref="C63:F63" si="14">$B$59/C62</f>
        <v>70.183154691358013</v>
      </c>
      <c r="D63" s="20">
        <f t="shared" si="14"/>
        <v>56.146523753086413</v>
      </c>
      <c r="E63" s="20">
        <f t="shared" si="14"/>
        <v>46.788769794238675</v>
      </c>
      <c r="F63" s="20">
        <f t="shared" si="14"/>
        <v>35.091577345679006</v>
      </c>
    </row>
    <row r="64" spans="1:8" x14ac:dyDescent="0.25">
      <c r="A64" s="15"/>
      <c r="B64" s="15"/>
      <c r="C64" s="15"/>
      <c r="D64" s="15"/>
      <c r="E64" s="15"/>
      <c r="F64" s="15"/>
    </row>
    <row r="75" spans="2:2" x14ac:dyDescent="0.25">
      <c r="B75" s="2"/>
    </row>
    <row r="76" spans="2:2" x14ac:dyDescent="0.25">
      <c r="B76" s="3"/>
    </row>
  </sheetData>
  <printOptions gridLines="1"/>
  <pageMargins left="0.7" right="0.7" top="0.75" bottom="0.75" header="0.3" footer="0.3"/>
  <pageSetup orientation="landscape" verticalDpi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>
      <pane xSplit="1" ySplit="30" topLeftCell="B31" activePane="bottomRight" state="frozen"/>
      <selection pane="topRight" activeCell="B1" sqref="B1"/>
      <selection pane="bottomLeft" activeCell="A10" sqref="A10"/>
      <selection pane="bottomRight" activeCell="A2" sqref="A2"/>
    </sheetView>
  </sheetViews>
  <sheetFormatPr defaultRowHeight="15" x14ac:dyDescent="0.25"/>
  <cols>
    <col min="1" max="1" width="34.28515625" style="14" customWidth="1"/>
    <col min="2" max="2" width="12" style="14" customWidth="1"/>
    <col min="3" max="3" width="9.85546875" style="14" customWidth="1"/>
    <col min="4" max="4" width="9.5703125" style="14" customWidth="1"/>
    <col min="5" max="6" width="10.140625" style="14" customWidth="1"/>
    <col min="7" max="16384" width="9.140625" style="14"/>
  </cols>
  <sheetData>
    <row r="1" spans="1:6" ht="18.75" x14ac:dyDescent="0.3">
      <c r="A1" s="17" t="s">
        <v>106</v>
      </c>
    </row>
    <row r="2" spans="1:6" ht="18.75" x14ac:dyDescent="0.3">
      <c r="A2" s="17" t="s">
        <v>0</v>
      </c>
      <c r="B2" s="17" t="s">
        <v>29</v>
      </c>
      <c r="C2" s="15"/>
      <c r="D2" s="17" t="s">
        <v>30</v>
      </c>
      <c r="F2" s="15"/>
    </row>
    <row r="3" spans="1:6" ht="18.75" x14ac:dyDescent="0.3">
      <c r="A3" s="29" t="s">
        <v>86</v>
      </c>
      <c r="B3" s="17"/>
      <c r="C3" s="15"/>
      <c r="D3" s="17"/>
      <c r="F3" s="15"/>
    </row>
    <row r="4" spans="1:6" x14ac:dyDescent="0.25">
      <c r="A4" s="15" t="s">
        <v>1</v>
      </c>
      <c r="B4" s="4">
        <v>10000</v>
      </c>
      <c r="C4" s="15"/>
      <c r="D4" s="15" t="s">
        <v>25</v>
      </c>
      <c r="F4" s="15"/>
    </row>
    <row r="5" spans="1:6" x14ac:dyDescent="0.25">
      <c r="A5" s="15" t="s">
        <v>5</v>
      </c>
      <c r="B5" s="6">
        <v>0.65</v>
      </c>
      <c r="C5" s="15"/>
      <c r="D5" s="15" t="s">
        <v>26</v>
      </c>
      <c r="F5" s="15"/>
    </row>
    <row r="6" spans="1:6" x14ac:dyDescent="0.25">
      <c r="A6" s="15" t="s">
        <v>27</v>
      </c>
      <c r="B6" s="16">
        <v>0.75</v>
      </c>
      <c r="C6" s="15"/>
      <c r="D6" s="15"/>
      <c r="E6" s="15"/>
      <c r="F6" s="15"/>
    </row>
    <row r="7" spans="1:6" x14ac:dyDescent="0.25">
      <c r="A7" s="15" t="s">
        <v>28</v>
      </c>
      <c r="B7" s="12">
        <v>5</v>
      </c>
      <c r="C7" s="15"/>
      <c r="D7" s="15" t="s">
        <v>104</v>
      </c>
      <c r="E7" s="15"/>
      <c r="F7" s="15"/>
    </row>
    <row r="8" spans="1:6" x14ac:dyDescent="0.25">
      <c r="A8" s="15"/>
      <c r="B8" s="28"/>
      <c r="C8" s="15"/>
      <c r="D8" s="15"/>
      <c r="E8" s="15"/>
      <c r="F8" s="15"/>
    </row>
    <row r="9" spans="1:6" ht="15.75" x14ac:dyDescent="0.25">
      <c r="A9" s="29" t="s">
        <v>101</v>
      </c>
      <c r="B9" s="28"/>
      <c r="C9" s="15"/>
      <c r="D9" s="15" t="s">
        <v>88</v>
      </c>
      <c r="E9" s="15"/>
      <c r="F9" s="15"/>
    </row>
    <row r="10" spans="1:6" x14ac:dyDescent="0.25">
      <c r="A10" s="15" t="s">
        <v>81</v>
      </c>
      <c r="B10" s="4">
        <v>0</v>
      </c>
      <c r="C10" s="15"/>
      <c r="D10" s="15" t="s">
        <v>95</v>
      </c>
      <c r="E10" s="15"/>
      <c r="F10" s="15"/>
    </row>
    <row r="11" spans="1:6" x14ac:dyDescent="0.25">
      <c r="A11" s="15" t="s">
        <v>82</v>
      </c>
      <c r="B11" s="6">
        <v>0</v>
      </c>
      <c r="C11" s="15"/>
      <c r="D11" s="15"/>
      <c r="E11" s="15"/>
      <c r="F11" s="15"/>
    </row>
    <row r="12" spans="1:6" x14ac:dyDescent="0.25">
      <c r="A12" s="15" t="s">
        <v>4</v>
      </c>
      <c r="B12" s="6">
        <v>0</v>
      </c>
      <c r="C12" s="15"/>
      <c r="D12" s="15"/>
      <c r="E12" s="15"/>
      <c r="F12" s="15"/>
    </row>
    <row r="13" spans="1:6" x14ac:dyDescent="0.25">
      <c r="A13" s="15"/>
      <c r="B13" s="28"/>
      <c r="C13" s="15"/>
      <c r="D13" s="15"/>
      <c r="E13" s="15"/>
      <c r="F13" s="15"/>
    </row>
    <row r="14" spans="1:6" ht="15.75" x14ac:dyDescent="0.25">
      <c r="A14" s="29" t="s">
        <v>11</v>
      </c>
      <c r="B14" s="19"/>
      <c r="C14" s="15"/>
      <c r="D14" s="15" t="s">
        <v>89</v>
      </c>
      <c r="E14" s="15"/>
      <c r="F14" s="15"/>
    </row>
    <row r="15" spans="1:6" x14ac:dyDescent="0.25">
      <c r="A15" s="15" t="s">
        <v>2</v>
      </c>
      <c r="B15" s="4">
        <v>125</v>
      </c>
      <c r="C15" s="15"/>
      <c r="D15" s="14" t="s">
        <v>100</v>
      </c>
      <c r="E15" s="15"/>
      <c r="F15" s="15"/>
    </row>
    <row r="16" spans="1:6" x14ac:dyDescent="0.25">
      <c r="A16" s="15" t="s">
        <v>6</v>
      </c>
      <c r="B16" s="6">
        <v>0.85</v>
      </c>
      <c r="C16" s="15"/>
      <c r="D16" s="15" t="s">
        <v>89</v>
      </c>
      <c r="E16" s="15"/>
      <c r="F16" s="15"/>
    </row>
    <row r="17" spans="1:7" x14ac:dyDescent="0.25">
      <c r="A17" s="15" t="s">
        <v>31</v>
      </c>
      <c r="B17" s="5">
        <v>6</v>
      </c>
      <c r="C17" s="15"/>
      <c r="D17" s="15" t="s">
        <v>90</v>
      </c>
      <c r="E17" s="15"/>
      <c r="F17" s="15"/>
    </row>
    <row r="18" spans="1:7" x14ac:dyDescent="0.25">
      <c r="A18" s="15" t="s">
        <v>83</v>
      </c>
      <c r="B18" s="5">
        <v>12</v>
      </c>
      <c r="C18" s="15"/>
      <c r="D18" s="15" t="s">
        <v>91</v>
      </c>
      <c r="E18" s="15"/>
      <c r="F18" s="15"/>
    </row>
    <row r="19" spans="1:7" x14ac:dyDescent="0.25">
      <c r="A19" s="15" t="s">
        <v>4</v>
      </c>
      <c r="B19" s="6">
        <v>0.9</v>
      </c>
      <c r="C19" s="15"/>
      <c r="D19" s="15"/>
      <c r="E19" s="15"/>
      <c r="F19" s="15"/>
    </row>
    <row r="20" spans="1:7" x14ac:dyDescent="0.25">
      <c r="A20" s="15"/>
      <c r="B20" s="31"/>
      <c r="C20" s="15"/>
      <c r="D20" s="15"/>
      <c r="E20" s="15"/>
      <c r="F20" s="15"/>
    </row>
    <row r="21" spans="1:7" ht="15.75" x14ac:dyDescent="0.25">
      <c r="A21" s="30" t="s">
        <v>87</v>
      </c>
      <c r="D21" s="14" t="s">
        <v>92</v>
      </c>
    </row>
    <row r="22" spans="1:7" x14ac:dyDescent="0.25">
      <c r="A22" s="15" t="s">
        <v>3</v>
      </c>
      <c r="B22" s="4">
        <v>0</v>
      </c>
      <c r="C22" s="15"/>
      <c r="D22" s="15"/>
      <c r="E22" s="15"/>
      <c r="F22" s="15"/>
    </row>
    <row r="23" spans="1:7" x14ac:dyDescent="0.25">
      <c r="A23" s="15" t="s">
        <v>7</v>
      </c>
      <c r="B23" s="6">
        <v>0</v>
      </c>
      <c r="C23" s="15"/>
      <c r="D23" s="15"/>
      <c r="E23" s="15"/>
      <c r="F23" s="15"/>
    </row>
    <row r="24" spans="1:7" x14ac:dyDescent="0.25">
      <c r="A24" s="15" t="s">
        <v>4</v>
      </c>
      <c r="B24" s="6">
        <v>0</v>
      </c>
    </row>
    <row r="25" spans="1:7" x14ac:dyDescent="0.25">
      <c r="A25" s="15"/>
      <c r="B25" s="31"/>
    </row>
    <row r="26" spans="1:7" ht="15.75" x14ac:dyDescent="0.25">
      <c r="A26" s="29" t="s">
        <v>8</v>
      </c>
      <c r="D26" s="15" t="s">
        <v>93</v>
      </c>
    </row>
    <row r="27" spans="1:7" x14ac:dyDescent="0.25">
      <c r="A27" s="15" t="s">
        <v>8</v>
      </c>
      <c r="B27" s="16">
        <v>0.5</v>
      </c>
      <c r="C27" s="15"/>
      <c r="D27" s="14" t="s">
        <v>94</v>
      </c>
      <c r="E27" s="15"/>
      <c r="F27" s="15"/>
    </row>
    <row r="28" spans="1:7" x14ac:dyDescent="0.25">
      <c r="A28" s="15"/>
      <c r="B28" s="24"/>
      <c r="C28" s="15"/>
      <c r="D28" s="15"/>
      <c r="E28" s="15"/>
      <c r="F28" s="15"/>
    </row>
    <row r="29" spans="1:7" x14ac:dyDescent="0.25">
      <c r="A29" s="15"/>
      <c r="B29" s="13" t="s">
        <v>42</v>
      </c>
      <c r="C29" s="13" t="s">
        <v>24</v>
      </c>
      <c r="D29" s="13" t="s">
        <v>24</v>
      </c>
      <c r="E29" s="13" t="s">
        <v>24</v>
      </c>
      <c r="F29" s="13" t="s">
        <v>24</v>
      </c>
      <c r="G29" s="13" t="s">
        <v>24</v>
      </c>
    </row>
    <row r="30" spans="1:7" ht="18.75" x14ac:dyDescent="0.3">
      <c r="A30" s="17" t="s">
        <v>9</v>
      </c>
      <c r="B30" s="13">
        <v>0</v>
      </c>
      <c r="C30" s="13">
        <v>1</v>
      </c>
      <c r="D30" s="13">
        <v>2</v>
      </c>
      <c r="E30" s="13">
        <v>3</v>
      </c>
      <c r="F30" s="13">
        <v>4</v>
      </c>
      <c r="G30" s="13">
        <v>5</v>
      </c>
    </row>
    <row r="31" spans="1:7" x14ac:dyDescent="0.25">
      <c r="A31" s="7" t="s">
        <v>96</v>
      </c>
      <c r="B31" s="18">
        <f>B4</f>
        <v>10000</v>
      </c>
      <c r="C31" s="19">
        <f>IF(C30=$B$7,$B$4,0)</f>
        <v>0</v>
      </c>
      <c r="D31" s="19">
        <f t="shared" ref="D31:E31" si="0">IF(OR(D30=$B$7,D30=2*$B$7),$B$4,0)</f>
        <v>0</v>
      </c>
      <c r="E31" s="19">
        <f t="shared" si="0"/>
        <v>0</v>
      </c>
      <c r="F31" s="19">
        <f>IF(OR(F30=$B$7,F30=2*$B$7),$B$4,0)</f>
        <v>0</v>
      </c>
      <c r="G31" s="19">
        <f>IF(OR(G30=$B$7,G30=2*$B$7),$B$4,0)</f>
        <v>10000</v>
      </c>
    </row>
    <row r="32" spans="1:7" x14ac:dyDescent="0.25">
      <c r="A32" s="15" t="s">
        <v>5</v>
      </c>
      <c r="B32" s="8">
        <f>B5</f>
        <v>0.65</v>
      </c>
      <c r="C32" s="8">
        <f>B32</f>
        <v>0.65</v>
      </c>
      <c r="D32" s="8">
        <f>C32</f>
        <v>0.65</v>
      </c>
      <c r="E32" s="8">
        <f>D32</f>
        <v>0.65</v>
      </c>
      <c r="F32" s="8">
        <f>E32</f>
        <v>0.65</v>
      </c>
      <c r="G32" s="8">
        <f>F32</f>
        <v>0.65</v>
      </c>
    </row>
    <row r="33" spans="1:7" x14ac:dyDescent="0.25">
      <c r="A33" s="15" t="s">
        <v>32</v>
      </c>
      <c r="B33" s="8"/>
      <c r="C33" s="24">
        <f>B6</f>
        <v>0.75</v>
      </c>
      <c r="D33" s="24">
        <f>C33</f>
        <v>0.75</v>
      </c>
      <c r="E33" s="24">
        <f t="shared" ref="E33:G33" si="1">D33</f>
        <v>0.75</v>
      </c>
      <c r="F33" s="24">
        <f t="shared" si="1"/>
        <v>0.75</v>
      </c>
      <c r="G33" s="24">
        <f t="shared" si="1"/>
        <v>0.75</v>
      </c>
    </row>
    <row r="34" spans="1:7" x14ac:dyDescent="0.25">
      <c r="A34" s="15" t="s">
        <v>10</v>
      </c>
      <c r="B34" s="18">
        <f t="shared" ref="B34" si="2">B31*B32</f>
        <v>6500</v>
      </c>
      <c r="C34" s="18">
        <f>C31*C32*C33</f>
        <v>0</v>
      </c>
      <c r="D34" s="18">
        <f>D31*D32*D33</f>
        <v>0</v>
      </c>
      <c r="E34" s="18">
        <f>E31*E32*E33</f>
        <v>0</v>
      </c>
      <c r="F34" s="18">
        <f t="shared" ref="F34:G34" si="3">F31*F32*F33</f>
        <v>0</v>
      </c>
      <c r="G34" s="18">
        <f t="shared" si="3"/>
        <v>4875</v>
      </c>
    </row>
    <row r="35" spans="1:7" x14ac:dyDescent="0.25">
      <c r="A35" s="15"/>
      <c r="B35" s="18"/>
      <c r="C35" s="18"/>
      <c r="D35" s="18"/>
      <c r="E35" s="18"/>
      <c r="F35" s="18"/>
      <c r="G35" s="18"/>
    </row>
    <row r="36" spans="1:7" x14ac:dyDescent="0.25">
      <c r="A36" s="7" t="s">
        <v>102</v>
      </c>
      <c r="B36" s="18"/>
      <c r="C36" s="18">
        <f>$B$10</f>
        <v>0</v>
      </c>
      <c r="D36" s="18">
        <f t="shared" ref="D36:G36" si="4">$B$10</f>
        <v>0</v>
      </c>
      <c r="E36" s="18">
        <f t="shared" si="4"/>
        <v>0</v>
      </c>
      <c r="F36" s="18">
        <f t="shared" si="4"/>
        <v>0</v>
      </c>
      <c r="G36" s="18">
        <f t="shared" si="4"/>
        <v>0</v>
      </c>
    </row>
    <row r="37" spans="1:7" x14ac:dyDescent="0.25">
      <c r="A37" s="15" t="s">
        <v>4</v>
      </c>
      <c r="B37" s="8"/>
      <c r="C37" s="8">
        <f>$B$12</f>
        <v>0</v>
      </c>
      <c r="D37" s="8">
        <f>C37</f>
        <v>0</v>
      </c>
      <c r="E37" s="8">
        <f>D37</f>
        <v>0</v>
      </c>
      <c r="F37" s="8">
        <f>E37</f>
        <v>0</v>
      </c>
      <c r="G37" s="8">
        <f>F37</f>
        <v>0</v>
      </c>
    </row>
    <row r="38" spans="1:7" x14ac:dyDescent="0.25">
      <c r="A38" s="15" t="s">
        <v>12</v>
      </c>
      <c r="B38" s="8"/>
      <c r="C38" s="8">
        <f>C37</f>
        <v>0</v>
      </c>
      <c r="D38" s="8">
        <f>C38*D37</f>
        <v>0</v>
      </c>
      <c r="E38" s="8">
        <f>D38*E37</f>
        <v>0</v>
      </c>
      <c r="F38" s="8">
        <f>E38*F37</f>
        <v>0</v>
      </c>
      <c r="G38" s="8">
        <f>F38*G37</f>
        <v>0</v>
      </c>
    </row>
    <row r="39" spans="1:7" x14ac:dyDescent="0.25">
      <c r="A39" s="15" t="s">
        <v>84</v>
      </c>
      <c r="B39" s="8"/>
      <c r="C39" s="8">
        <f>$B$11</f>
        <v>0</v>
      </c>
      <c r="D39" s="8">
        <f>C39</f>
        <v>0</v>
      </c>
      <c r="E39" s="8">
        <f>D39</f>
        <v>0</v>
      </c>
      <c r="F39" s="8">
        <f>E39</f>
        <v>0</v>
      </c>
      <c r="G39" s="8">
        <f>F39</f>
        <v>0</v>
      </c>
    </row>
    <row r="40" spans="1:7" x14ac:dyDescent="0.25">
      <c r="A40" s="15" t="s">
        <v>85</v>
      </c>
      <c r="B40" s="18">
        <f t="shared" ref="B40:G40" si="5">B36*B38*B39</f>
        <v>0</v>
      </c>
      <c r="C40" s="18">
        <f t="shared" si="5"/>
        <v>0</v>
      </c>
      <c r="D40" s="18">
        <f t="shared" si="5"/>
        <v>0</v>
      </c>
      <c r="E40" s="18">
        <f t="shared" si="5"/>
        <v>0</v>
      </c>
      <c r="F40" s="18">
        <f t="shared" si="5"/>
        <v>0</v>
      </c>
      <c r="G40" s="18">
        <f t="shared" si="5"/>
        <v>0</v>
      </c>
    </row>
    <row r="41" spans="1:7" x14ac:dyDescent="0.25">
      <c r="A41" s="15"/>
      <c r="B41" s="15"/>
      <c r="C41" s="15"/>
      <c r="D41" s="15"/>
      <c r="E41" s="15"/>
      <c r="F41" s="15"/>
      <c r="G41" s="15"/>
    </row>
    <row r="42" spans="1:7" x14ac:dyDescent="0.25">
      <c r="A42" s="7" t="s">
        <v>11</v>
      </c>
      <c r="B42" s="18"/>
      <c r="C42" s="18">
        <f>$B$15*$B$17</f>
        <v>750</v>
      </c>
      <c r="D42" s="18">
        <f>$B$15*$B$18</f>
        <v>1500</v>
      </c>
      <c r="E42" s="18">
        <f t="shared" ref="E42:G42" si="6">$B$15*$B$18</f>
        <v>1500</v>
      </c>
      <c r="F42" s="18">
        <f t="shared" si="6"/>
        <v>1500</v>
      </c>
      <c r="G42" s="18">
        <f t="shared" si="6"/>
        <v>1500</v>
      </c>
    </row>
    <row r="43" spans="1:7" x14ac:dyDescent="0.25">
      <c r="A43" s="15" t="s">
        <v>4</v>
      </c>
      <c r="B43" s="8"/>
      <c r="C43" s="8">
        <f>B19</f>
        <v>0.9</v>
      </c>
      <c r="D43" s="8">
        <f>C43</f>
        <v>0.9</v>
      </c>
      <c r="E43" s="8">
        <f>D43</f>
        <v>0.9</v>
      </c>
      <c r="F43" s="8">
        <f>E43</f>
        <v>0.9</v>
      </c>
      <c r="G43" s="8">
        <f>F43</f>
        <v>0.9</v>
      </c>
    </row>
    <row r="44" spans="1:7" x14ac:dyDescent="0.25">
      <c r="A44" s="15" t="s">
        <v>12</v>
      </c>
      <c r="B44" s="8"/>
      <c r="C44" s="8">
        <f>C43</f>
        <v>0.9</v>
      </c>
      <c r="D44" s="8">
        <f>C44*D43</f>
        <v>0.81</v>
      </c>
      <c r="E44" s="8">
        <f>D44*E43</f>
        <v>0.72900000000000009</v>
      </c>
      <c r="F44" s="8">
        <f>E44*F43</f>
        <v>0.65610000000000013</v>
      </c>
      <c r="G44" s="8">
        <f>F44*G43</f>
        <v>0.59049000000000018</v>
      </c>
    </row>
    <row r="45" spans="1:7" x14ac:dyDescent="0.25">
      <c r="A45" s="15" t="s">
        <v>13</v>
      </c>
      <c r="B45" s="8"/>
      <c r="C45" s="8">
        <f>B16</f>
        <v>0.85</v>
      </c>
      <c r="D45" s="8">
        <f>C45</f>
        <v>0.85</v>
      </c>
      <c r="E45" s="8">
        <f>D45</f>
        <v>0.85</v>
      </c>
      <c r="F45" s="8">
        <f>E45</f>
        <v>0.85</v>
      </c>
      <c r="G45" s="8">
        <f>F45</f>
        <v>0.85</v>
      </c>
    </row>
    <row r="46" spans="1:7" x14ac:dyDescent="0.25">
      <c r="A46" s="15" t="s">
        <v>14</v>
      </c>
      <c r="B46" s="18">
        <f t="shared" ref="B46:G46" si="7">B42*B44*B45</f>
        <v>0</v>
      </c>
      <c r="C46" s="18">
        <f t="shared" si="7"/>
        <v>573.75</v>
      </c>
      <c r="D46" s="18">
        <f t="shared" si="7"/>
        <v>1032.75</v>
      </c>
      <c r="E46" s="18">
        <f t="shared" si="7"/>
        <v>929.47500000000014</v>
      </c>
      <c r="F46" s="18">
        <f t="shared" si="7"/>
        <v>836.52750000000015</v>
      </c>
      <c r="G46" s="18">
        <f t="shared" si="7"/>
        <v>752.87475000000018</v>
      </c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x14ac:dyDescent="0.25">
      <c r="A48" s="7" t="s">
        <v>15</v>
      </c>
      <c r="B48" s="19"/>
      <c r="C48" s="19">
        <f>B22</f>
        <v>0</v>
      </c>
      <c r="D48" s="19">
        <f>C48</f>
        <v>0</v>
      </c>
      <c r="E48" s="19">
        <f t="shared" ref="E48:G48" si="8">D48</f>
        <v>0</v>
      </c>
      <c r="F48" s="19">
        <f t="shared" si="8"/>
        <v>0</v>
      </c>
      <c r="G48" s="19">
        <f t="shared" si="8"/>
        <v>0</v>
      </c>
    </row>
    <row r="49" spans="1:8" x14ac:dyDescent="0.25">
      <c r="A49" s="15" t="s">
        <v>4</v>
      </c>
      <c r="B49" s="8"/>
      <c r="C49" s="8">
        <f>B24</f>
        <v>0</v>
      </c>
      <c r="D49" s="8">
        <f>C49</f>
        <v>0</v>
      </c>
      <c r="E49" s="8">
        <f>D49</f>
        <v>0</v>
      </c>
      <c r="F49" s="8">
        <f>E49</f>
        <v>0</v>
      </c>
      <c r="G49" s="8">
        <f>F49</f>
        <v>0</v>
      </c>
    </row>
    <row r="50" spans="1:8" x14ac:dyDescent="0.25">
      <c r="A50" s="15" t="s">
        <v>12</v>
      </c>
      <c r="B50" s="8"/>
      <c r="C50" s="8">
        <f>C49</f>
        <v>0</v>
      </c>
      <c r="D50" s="8">
        <f>C50*D49</f>
        <v>0</v>
      </c>
      <c r="E50" s="8">
        <f>D50*E49</f>
        <v>0</v>
      </c>
      <c r="F50" s="8">
        <f>E50*F49</f>
        <v>0</v>
      </c>
      <c r="G50" s="8">
        <f>F50*G49</f>
        <v>0</v>
      </c>
    </row>
    <row r="51" spans="1:8" x14ac:dyDescent="0.25">
      <c r="A51" s="15" t="s">
        <v>22</v>
      </c>
      <c r="B51" s="8"/>
      <c r="C51" s="8">
        <f>B23</f>
        <v>0</v>
      </c>
      <c r="D51" s="8">
        <f>C51</f>
        <v>0</v>
      </c>
      <c r="E51" s="8">
        <f>D51</f>
        <v>0</v>
      </c>
      <c r="F51" s="8">
        <f>E51</f>
        <v>0</v>
      </c>
      <c r="G51" s="8">
        <f>F51</f>
        <v>0</v>
      </c>
    </row>
    <row r="52" spans="1:8" x14ac:dyDescent="0.25">
      <c r="A52" s="15" t="s">
        <v>23</v>
      </c>
      <c r="B52" s="18">
        <f t="shared" ref="B52:G52" si="9">B48*B50*B51</f>
        <v>0</v>
      </c>
      <c r="C52" s="18">
        <f t="shared" si="9"/>
        <v>0</v>
      </c>
      <c r="D52" s="18">
        <f t="shared" si="9"/>
        <v>0</v>
      </c>
      <c r="E52" s="18">
        <f t="shared" si="9"/>
        <v>0</v>
      </c>
      <c r="F52" s="18">
        <f t="shared" si="9"/>
        <v>0</v>
      </c>
      <c r="G52" s="18">
        <f t="shared" si="9"/>
        <v>0</v>
      </c>
    </row>
    <row r="53" spans="1:8" x14ac:dyDescent="0.25">
      <c r="A53" s="15"/>
      <c r="B53" s="15"/>
      <c r="C53" s="15"/>
      <c r="D53" s="15"/>
      <c r="E53" s="15"/>
      <c r="F53" s="15"/>
      <c r="G53" s="15"/>
    </row>
    <row r="54" spans="1:8" x14ac:dyDescent="0.25">
      <c r="A54" s="7" t="s">
        <v>16</v>
      </c>
      <c r="B54" s="18">
        <f>B34+B40+B46+B52</f>
        <v>6500</v>
      </c>
      <c r="C54" s="18">
        <f>C34+C40+C46+C52</f>
        <v>573.75</v>
      </c>
      <c r="D54" s="18">
        <f t="shared" ref="D54:G54" si="10">D34+D40+D46+D52</f>
        <v>1032.75</v>
      </c>
      <c r="E54" s="18">
        <f t="shared" si="10"/>
        <v>929.47500000000014</v>
      </c>
      <c r="F54" s="18">
        <f t="shared" si="10"/>
        <v>836.52750000000015</v>
      </c>
      <c r="G54" s="18">
        <f t="shared" si="10"/>
        <v>5627.8747499999999</v>
      </c>
      <c r="H54" s="1"/>
    </row>
    <row r="55" spans="1:8" x14ac:dyDescent="0.25">
      <c r="A55" s="15"/>
      <c r="B55" s="18"/>
      <c r="C55" s="18"/>
      <c r="D55" s="18"/>
      <c r="E55" s="18"/>
      <c r="F55" s="18"/>
      <c r="G55" s="18"/>
      <c r="H55" s="1"/>
    </row>
    <row r="56" spans="1:8" x14ac:dyDescent="0.25">
      <c r="A56" s="7" t="s">
        <v>17</v>
      </c>
      <c r="B56" s="8">
        <f>B27</f>
        <v>0.5</v>
      </c>
      <c r="C56" s="8">
        <f>B56</f>
        <v>0.5</v>
      </c>
      <c r="D56" s="8">
        <f t="shared" ref="D56:G56" si="11">C56</f>
        <v>0.5</v>
      </c>
      <c r="E56" s="8">
        <f t="shared" si="11"/>
        <v>0.5</v>
      </c>
      <c r="F56" s="8">
        <f t="shared" si="11"/>
        <v>0.5</v>
      </c>
      <c r="G56" s="8">
        <f t="shared" si="11"/>
        <v>0.5</v>
      </c>
      <c r="H56" s="1"/>
    </row>
    <row r="57" spans="1:8" x14ac:dyDescent="0.25">
      <c r="A57" s="15" t="s">
        <v>20</v>
      </c>
      <c r="B57" s="22">
        <f t="shared" ref="B57:G57" si="12">(1/(1+$B$27))^B30</f>
        <v>1</v>
      </c>
      <c r="C57" s="22">
        <f t="shared" si="12"/>
        <v>0.66666666666666663</v>
      </c>
      <c r="D57" s="22">
        <f t="shared" si="12"/>
        <v>0.44444444444444442</v>
      </c>
      <c r="E57" s="22">
        <f t="shared" si="12"/>
        <v>0.29629629629629628</v>
      </c>
      <c r="F57" s="22">
        <f t="shared" si="12"/>
        <v>0.19753086419753085</v>
      </c>
      <c r="G57" s="22">
        <f t="shared" si="12"/>
        <v>0.13168724279835389</v>
      </c>
      <c r="H57" s="1"/>
    </row>
    <row r="58" spans="1:8" x14ac:dyDescent="0.25">
      <c r="A58" s="15" t="s">
        <v>21</v>
      </c>
      <c r="B58" s="18">
        <f>B54*B57</f>
        <v>6500</v>
      </c>
      <c r="C58" s="18">
        <f t="shared" ref="C58:G58" si="13">C54*C57</f>
        <v>382.5</v>
      </c>
      <c r="D58" s="18">
        <f t="shared" si="13"/>
        <v>459</v>
      </c>
      <c r="E58" s="18">
        <f t="shared" si="13"/>
        <v>275.40000000000003</v>
      </c>
      <c r="F58" s="18">
        <f t="shared" si="13"/>
        <v>165.24</v>
      </c>
      <c r="G58" s="18">
        <f t="shared" si="13"/>
        <v>741.11930864197518</v>
      </c>
      <c r="H58" s="1"/>
    </row>
    <row r="59" spans="1:8" ht="18.75" x14ac:dyDescent="0.3">
      <c r="A59" s="29" t="s">
        <v>105</v>
      </c>
      <c r="B59" s="23">
        <f>SUM(B58:G58)</f>
        <v>8523.2593086419747</v>
      </c>
      <c r="C59" s="18"/>
      <c r="D59" s="18"/>
      <c r="E59" s="18"/>
      <c r="F59" s="18"/>
      <c r="G59" s="18"/>
      <c r="H59" s="1"/>
    </row>
    <row r="60" spans="1:8" x14ac:dyDescent="0.25">
      <c r="A60" s="15"/>
      <c r="B60" s="11"/>
      <c r="C60" s="15"/>
      <c r="D60" s="15"/>
      <c r="E60" s="15"/>
      <c r="F60" s="15"/>
    </row>
    <row r="61" spans="1:8" x14ac:dyDescent="0.25">
      <c r="A61" s="9"/>
      <c r="B61" s="10"/>
      <c r="C61" s="10"/>
      <c r="D61" s="10"/>
      <c r="E61" s="10"/>
      <c r="F61" s="10"/>
    </row>
    <row r="62" spans="1:8" x14ac:dyDescent="0.25">
      <c r="A62" s="9" t="s">
        <v>18</v>
      </c>
      <c r="B62" s="10">
        <v>3</v>
      </c>
      <c r="C62" s="10">
        <v>4</v>
      </c>
      <c r="D62" s="10">
        <v>5</v>
      </c>
      <c r="E62" s="10">
        <v>6</v>
      </c>
      <c r="F62" s="10">
        <v>8</v>
      </c>
    </row>
    <row r="63" spans="1:8" x14ac:dyDescent="0.25">
      <c r="A63" s="9" t="s">
        <v>19</v>
      </c>
      <c r="B63" s="20">
        <f>$B$59/B62</f>
        <v>2841.0864362139914</v>
      </c>
      <c r="C63" s="20">
        <f t="shared" ref="C63:F63" si="14">$B$59/C62</f>
        <v>2130.8148271604937</v>
      </c>
      <c r="D63" s="20">
        <f t="shared" si="14"/>
        <v>1704.651861728395</v>
      </c>
      <c r="E63" s="20">
        <f t="shared" si="14"/>
        <v>1420.5432181069957</v>
      </c>
      <c r="F63" s="20">
        <f t="shared" si="14"/>
        <v>1065.4074135802468</v>
      </c>
    </row>
    <row r="64" spans="1:8" x14ac:dyDescent="0.25">
      <c r="A64" s="15"/>
      <c r="B64" s="15"/>
      <c r="C64" s="15"/>
      <c r="D64" s="15"/>
      <c r="E64" s="15"/>
      <c r="F64" s="15"/>
    </row>
    <row r="75" spans="2:2" x14ac:dyDescent="0.25">
      <c r="B75" s="2"/>
    </row>
    <row r="76" spans="2:2" x14ac:dyDescent="0.25">
      <c r="B76" s="3"/>
    </row>
  </sheetData>
  <printOptions gridLines="1"/>
  <pageMargins left="0.7" right="0.7" top="0.75" bottom="0.75" header="0.3" footer="0.3"/>
  <pageSetup orientation="landscape" verticalDpi="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9" sqref="B9"/>
    </sheetView>
  </sheetViews>
  <sheetFormatPr defaultRowHeight="15" x14ac:dyDescent="0.25"/>
  <cols>
    <col min="1" max="1" width="29.85546875" customWidth="1"/>
  </cols>
  <sheetData>
    <row r="1" spans="1:2" s="14" customFormat="1" x14ac:dyDescent="0.25">
      <c r="A1" s="25" t="s">
        <v>41</v>
      </c>
    </row>
    <row r="2" spans="1:2" s="14" customFormat="1" x14ac:dyDescent="0.25">
      <c r="A2" s="14" t="s">
        <v>40</v>
      </c>
    </row>
    <row r="3" spans="1:2" s="14" customFormat="1" x14ac:dyDescent="0.25">
      <c r="A3" s="14" t="s">
        <v>98</v>
      </c>
    </row>
    <row r="4" spans="1:2" s="14" customFormat="1" x14ac:dyDescent="0.25"/>
    <row r="5" spans="1:2" x14ac:dyDescent="0.25">
      <c r="A5" s="21" t="s">
        <v>39</v>
      </c>
    </row>
    <row r="6" spans="1:2" x14ac:dyDescent="0.25">
      <c r="A6" t="s">
        <v>33</v>
      </c>
      <c r="B6" s="1">
        <v>70000</v>
      </c>
    </row>
    <row r="7" spans="1:2" s="14" customFormat="1" x14ac:dyDescent="0.25">
      <c r="A7" s="14" t="s">
        <v>37</v>
      </c>
      <c r="B7" s="2">
        <v>0.4</v>
      </c>
    </row>
    <row r="8" spans="1:2" s="14" customFormat="1" x14ac:dyDescent="0.25">
      <c r="A8" s="14" t="s">
        <v>38</v>
      </c>
      <c r="B8" s="1">
        <v>940000</v>
      </c>
    </row>
    <row r="9" spans="1:2" x14ac:dyDescent="0.25">
      <c r="A9" t="s">
        <v>34</v>
      </c>
      <c r="B9" s="1">
        <f>B8*B7</f>
        <v>376000</v>
      </c>
    </row>
    <row r="10" spans="1:2" x14ac:dyDescent="0.25">
      <c r="A10" t="s">
        <v>35</v>
      </c>
      <c r="B10" s="1">
        <v>5</v>
      </c>
    </row>
    <row r="12" spans="1:2" x14ac:dyDescent="0.25">
      <c r="A12" s="21" t="s">
        <v>36</v>
      </c>
      <c r="B12" s="27">
        <f>(B9/B6)^(1/B10)-1</f>
        <v>0.39964520606993914</v>
      </c>
    </row>
  </sheetData>
  <hyperlinks>
    <hyperlink ref="A1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17.28515625" customWidth="1"/>
  </cols>
  <sheetData>
    <row r="1" spans="1:6" x14ac:dyDescent="0.25">
      <c r="A1" s="21"/>
      <c r="C1" s="21" t="s">
        <v>97</v>
      </c>
    </row>
    <row r="2" spans="1:6" x14ac:dyDescent="0.25">
      <c r="A2" s="21" t="s">
        <v>43</v>
      </c>
      <c r="B2" s="27">
        <v>0.02</v>
      </c>
      <c r="C2" s="27">
        <v>0.05</v>
      </c>
      <c r="D2" s="27">
        <v>0.1</v>
      </c>
      <c r="E2" s="27">
        <v>0.15</v>
      </c>
      <c r="F2" s="27">
        <v>0.2</v>
      </c>
    </row>
    <row r="3" spans="1:6" s="14" customFormat="1" x14ac:dyDescent="0.25">
      <c r="A3" s="21" t="s">
        <v>80</v>
      </c>
      <c r="B3" s="1">
        <v>100</v>
      </c>
      <c r="C3" s="1">
        <v>100</v>
      </c>
      <c r="D3" s="1">
        <v>100</v>
      </c>
      <c r="E3" s="1">
        <v>100</v>
      </c>
      <c r="F3" s="1">
        <v>100</v>
      </c>
    </row>
    <row r="4" spans="1:6" x14ac:dyDescent="0.25">
      <c r="A4" t="s">
        <v>44</v>
      </c>
      <c r="B4" s="26">
        <f>B3*(1-$B$2)</f>
        <v>98</v>
      </c>
      <c r="C4" s="26">
        <f>C3*(1-$C$2)</f>
        <v>95</v>
      </c>
      <c r="D4" s="26">
        <f>D3*(1-$D$2)</f>
        <v>90</v>
      </c>
      <c r="E4" s="26">
        <f>E3*(1-$E$2)</f>
        <v>85</v>
      </c>
      <c r="F4" s="26">
        <f>F3*(1-$F$2)</f>
        <v>80</v>
      </c>
    </row>
    <row r="5" spans="1:6" x14ac:dyDescent="0.25">
      <c r="A5" t="s">
        <v>45</v>
      </c>
      <c r="B5" s="26">
        <f>B4*(1-$B$2)</f>
        <v>96.039999999999992</v>
      </c>
      <c r="C5" s="26">
        <f t="shared" ref="C5:C39" si="0">C4*(1-$C$2)</f>
        <v>90.25</v>
      </c>
      <c r="D5" s="26">
        <f t="shared" ref="D5:D39" si="1">D4*(1-$D$2)</f>
        <v>81</v>
      </c>
      <c r="E5" s="26">
        <f t="shared" ref="E5:E39" si="2">E4*(1-$E$2)</f>
        <v>72.25</v>
      </c>
      <c r="F5" s="26">
        <f t="shared" ref="F5:F39" si="3">F4*(1-$F$2)</f>
        <v>64</v>
      </c>
    </row>
    <row r="6" spans="1:6" x14ac:dyDescent="0.25">
      <c r="A6" s="14" t="s">
        <v>46</v>
      </c>
      <c r="B6" s="26">
        <f t="shared" ref="B6:B39" si="4">B5*(1-$B$2)</f>
        <v>94.119199999999992</v>
      </c>
      <c r="C6" s="26">
        <f t="shared" si="0"/>
        <v>85.737499999999997</v>
      </c>
      <c r="D6" s="26">
        <f t="shared" si="1"/>
        <v>72.900000000000006</v>
      </c>
      <c r="E6" s="26">
        <f t="shared" si="2"/>
        <v>61.412500000000001</v>
      </c>
      <c r="F6" s="26">
        <f t="shared" si="3"/>
        <v>51.2</v>
      </c>
    </row>
    <row r="7" spans="1:6" x14ac:dyDescent="0.25">
      <c r="A7" s="14" t="s">
        <v>47</v>
      </c>
      <c r="B7" s="26">
        <f t="shared" si="4"/>
        <v>92.23681599999999</v>
      </c>
      <c r="C7" s="26">
        <f t="shared" si="0"/>
        <v>81.450624999999988</v>
      </c>
      <c r="D7" s="26">
        <f t="shared" si="1"/>
        <v>65.610000000000014</v>
      </c>
      <c r="E7" s="26">
        <f t="shared" si="2"/>
        <v>52.200625000000002</v>
      </c>
      <c r="F7" s="26">
        <f t="shared" si="3"/>
        <v>40.960000000000008</v>
      </c>
    </row>
    <row r="8" spans="1:6" x14ac:dyDescent="0.25">
      <c r="A8" s="14" t="s">
        <v>48</v>
      </c>
      <c r="B8" s="26">
        <f t="shared" si="4"/>
        <v>90.392079679999995</v>
      </c>
      <c r="C8" s="26">
        <f t="shared" si="0"/>
        <v>77.378093749999991</v>
      </c>
      <c r="D8" s="26">
        <f t="shared" si="1"/>
        <v>59.049000000000014</v>
      </c>
      <c r="E8" s="26">
        <f t="shared" si="2"/>
        <v>44.370531249999999</v>
      </c>
      <c r="F8" s="26">
        <f t="shared" si="3"/>
        <v>32.768000000000008</v>
      </c>
    </row>
    <row r="9" spans="1:6" x14ac:dyDescent="0.25">
      <c r="A9" s="14" t="s">
        <v>49</v>
      </c>
      <c r="B9" s="26">
        <f t="shared" si="4"/>
        <v>88.584238086399992</v>
      </c>
      <c r="C9" s="26">
        <f t="shared" si="0"/>
        <v>73.509189062499985</v>
      </c>
      <c r="D9" s="26">
        <f t="shared" si="1"/>
        <v>53.144100000000016</v>
      </c>
      <c r="E9" s="26">
        <f t="shared" si="2"/>
        <v>37.714951562499998</v>
      </c>
      <c r="F9" s="26">
        <f t="shared" si="3"/>
        <v>26.214400000000008</v>
      </c>
    </row>
    <row r="10" spans="1:6" x14ac:dyDescent="0.25">
      <c r="A10" s="14" t="s">
        <v>50</v>
      </c>
      <c r="B10" s="26">
        <f t="shared" si="4"/>
        <v>86.812553324671995</v>
      </c>
      <c r="C10" s="26">
        <f t="shared" si="0"/>
        <v>69.833729609374984</v>
      </c>
      <c r="D10" s="26">
        <f t="shared" si="1"/>
        <v>47.829690000000014</v>
      </c>
      <c r="E10" s="26">
        <f t="shared" si="2"/>
        <v>32.057708828124994</v>
      </c>
      <c r="F10" s="26">
        <f t="shared" si="3"/>
        <v>20.971520000000009</v>
      </c>
    </row>
    <row r="11" spans="1:6" x14ac:dyDescent="0.25">
      <c r="A11" s="14" t="s">
        <v>51</v>
      </c>
      <c r="B11" s="26">
        <f t="shared" si="4"/>
        <v>85.076302258178558</v>
      </c>
      <c r="C11" s="26">
        <f t="shared" si="0"/>
        <v>66.342043128906226</v>
      </c>
      <c r="D11" s="26">
        <f t="shared" si="1"/>
        <v>43.046721000000012</v>
      </c>
      <c r="E11" s="26">
        <f t="shared" si="2"/>
        <v>27.249052503906245</v>
      </c>
      <c r="F11" s="26">
        <f t="shared" si="3"/>
        <v>16.777216000000006</v>
      </c>
    </row>
    <row r="12" spans="1:6" x14ac:dyDescent="0.25">
      <c r="A12" s="14" t="s">
        <v>52</v>
      </c>
      <c r="B12" s="26">
        <f t="shared" si="4"/>
        <v>83.374776213014982</v>
      </c>
      <c r="C12" s="26">
        <f t="shared" si="0"/>
        <v>63.024940972460911</v>
      </c>
      <c r="D12" s="26">
        <f t="shared" si="1"/>
        <v>38.742048900000015</v>
      </c>
      <c r="E12" s="26">
        <f t="shared" si="2"/>
        <v>23.161694628320308</v>
      </c>
      <c r="F12" s="26">
        <f t="shared" si="3"/>
        <v>13.421772800000006</v>
      </c>
    </row>
    <row r="13" spans="1:6" x14ac:dyDescent="0.25">
      <c r="A13" s="14" t="s">
        <v>53</v>
      </c>
      <c r="B13" s="26">
        <f t="shared" si="4"/>
        <v>81.707280688754679</v>
      </c>
      <c r="C13" s="26">
        <f t="shared" si="0"/>
        <v>59.873693923837862</v>
      </c>
      <c r="D13" s="26">
        <f t="shared" si="1"/>
        <v>34.867844010000013</v>
      </c>
      <c r="E13" s="26">
        <f t="shared" si="2"/>
        <v>19.687440434072261</v>
      </c>
      <c r="F13" s="26">
        <f t="shared" si="3"/>
        <v>10.737418240000006</v>
      </c>
    </row>
    <row r="14" spans="1:6" x14ac:dyDescent="0.25">
      <c r="A14" s="14" t="s">
        <v>54</v>
      </c>
      <c r="B14" s="26">
        <f t="shared" si="4"/>
        <v>80.073135074979589</v>
      </c>
      <c r="C14" s="26">
        <f t="shared" si="0"/>
        <v>56.880009227645964</v>
      </c>
      <c r="D14" s="26">
        <f t="shared" si="1"/>
        <v>31.381059609000012</v>
      </c>
      <c r="E14" s="26">
        <f t="shared" si="2"/>
        <v>16.734324368961421</v>
      </c>
      <c r="F14" s="26">
        <f t="shared" si="3"/>
        <v>8.5899345920000041</v>
      </c>
    </row>
    <row r="15" spans="1:6" x14ac:dyDescent="0.25">
      <c r="A15" s="14" t="s">
        <v>55</v>
      </c>
      <c r="B15" s="26">
        <f t="shared" si="4"/>
        <v>78.47167237347999</v>
      </c>
      <c r="C15" s="26">
        <f t="shared" si="0"/>
        <v>54.036008766263663</v>
      </c>
      <c r="D15" s="26">
        <f t="shared" si="1"/>
        <v>28.242953648100013</v>
      </c>
      <c r="E15" s="26">
        <f t="shared" si="2"/>
        <v>14.224175713617207</v>
      </c>
      <c r="F15" s="26">
        <f t="shared" si="3"/>
        <v>6.8719476736000038</v>
      </c>
    </row>
    <row r="16" spans="1:6" x14ac:dyDescent="0.25">
      <c r="A16" s="14" t="s">
        <v>56</v>
      </c>
      <c r="B16" s="26">
        <f t="shared" si="4"/>
        <v>76.902238926010384</v>
      </c>
      <c r="C16" s="26">
        <f t="shared" si="0"/>
        <v>51.334208327950478</v>
      </c>
      <c r="D16" s="26">
        <f t="shared" si="1"/>
        <v>25.418658283290011</v>
      </c>
      <c r="E16" s="26">
        <f t="shared" si="2"/>
        <v>12.090549356574625</v>
      </c>
      <c r="F16" s="26">
        <f t="shared" si="3"/>
        <v>5.4975581388800032</v>
      </c>
    </row>
    <row r="17" spans="1:6" x14ac:dyDescent="0.25">
      <c r="A17" s="14" t="s">
        <v>57</v>
      </c>
      <c r="B17" s="26">
        <f t="shared" si="4"/>
        <v>75.364194147490181</v>
      </c>
      <c r="C17" s="26">
        <f t="shared" si="0"/>
        <v>48.767497911552951</v>
      </c>
      <c r="D17" s="26">
        <f t="shared" si="1"/>
        <v>22.876792454961009</v>
      </c>
      <c r="E17" s="26">
        <f t="shared" si="2"/>
        <v>10.276966953088431</v>
      </c>
      <c r="F17" s="26">
        <f t="shared" si="3"/>
        <v>4.3980465111040026</v>
      </c>
    </row>
    <row r="18" spans="1:6" x14ac:dyDescent="0.25">
      <c r="A18" s="14" t="s">
        <v>58</v>
      </c>
      <c r="B18" s="26">
        <f t="shared" si="4"/>
        <v>73.856910264540375</v>
      </c>
      <c r="C18" s="26">
        <f t="shared" si="0"/>
        <v>46.329123015975298</v>
      </c>
      <c r="D18" s="26">
        <f t="shared" si="1"/>
        <v>20.589113209464909</v>
      </c>
      <c r="E18" s="26">
        <f t="shared" si="2"/>
        <v>8.7354219101251669</v>
      </c>
      <c r="F18" s="26">
        <f t="shared" si="3"/>
        <v>3.5184372088832023</v>
      </c>
    </row>
    <row r="19" spans="1:6" x14ac:dyDescent="0.25">
      <c r="A19" s="14" t="s">
        <v>59</v>
      </c>
      <c r="B19" s="26">
        <f t="shared" si="4"/>
        <v>72.379772059249561</v>
      </c>
      <c r="C19" s="26">
        <f t="shared" si="0"/>
        <v>44.012666865176534</v>
      </c>
      <c r="D19" s="26">
        <f t="shared" si="1"/>
        <v>18.53020188851842</v>
      </c>
      <c r="E19" s="26">
        <f t="shared" si="2"/>
        <v>7.4251086236063912</v>
      </c>
      <c r="F19" s="26">
        <f t="shared" si="3"/>
        <v>2.8147497671065622</v>
      </c>
    </row>
    <row r="20" spans="1:6" x14ac:dyDescent="0.25">
      <c r="A20" s="14" t="s">
        <v>60</v>
      </c>
      <c r="B20" s="26">
        <f t="shared" si="4"/>
        <v>70.932176618064574</v>
      </c>
      <c r="C20" s="26">
        <f t="shared" si="0"/>
        <v>41.812033521917705</v>
      </c>
      <c r="D20" s="26">
        <f t="shared" si="1"/>
        <v>16.67718169966658</v>
      </c>
      <c r="E20" s="26">
        <f t="shared" si="2"/>
        <v>6.3113423300654325</v>
      </c>
      <c r="F20" s="26">
        <f t="shared" si="3"/>
        <v>2.25179981368525</v>
      </c>
    </row>
    <row r="21" spans="1:6" x14ac:dyDescent="0.25">
      <c r="A21" s="14" t="s">
        <v>61</v>
      </c>
      <c r="B21" s="26">
        <f t="shared" si="4"/>
        <v>69.513533085703287</v>
      </c>
      <c r="C21" s="26">
        <f t="shared" si="0"/>
        <v>39.721431845821819</v>
      </c>
      <c r="D21" s="26">
        <f t="shared" si="1"/>
        <v>15.009463529699921</v>
      </c>
      <c r="E21" s="26">
        <f t="shared" si="2"/>
        <v>5.3646409805556177</v>
      </c>
      <c r="F21" s="26">
        <f t="shared" si="3"/>
        <v>1.8014398509482001</v>
      </c>
    </row>
    <row r="22" spans="1:6" x14ac:dyDescent="0.25">
      <c r="A22" s="14" t="s">
        <v>62</v>
      </c>
      <c r="B22" s="26">
        <f t="shared" si="4"/>
        <v>68.123262423989217</v>
      </c>
      <c r="C22" s="26">
        <f t="shared" si="0"/>
        <v>37.735360253530729</v>
      </c>
      <c r="D22" s="26">
        <f t="shared" si="1"/>
        <v>13.50851717672993</v>
      </c>
      <c r="E22" s="26">
        <f t="shared" si="2"/>
        <v>4.559944833472275</v>
      </c>
      <c r="F22" s="26">
        <f t="shared" si="3"/>
        <v>1.4411518807585602</v>
      </c>
    </row>
    <row r="23" spans="1:6" x14ac:dyDescent="0.25">
      <c r="A23" s="14" t="s">
        <v>63</v>
      </c>
      <c r="B23" s="26">
        <f t="shared" si="4"/>
        <v>66.760797175509438</v>
      </c>
      <c r="C23" s="26">
        <f t="shared" si="0"/>
        <v>35.848592240854188</v>
      </c>
      <c r="D23" s="26">
        <f t="shared" si="1"/>
        <v>12.157665459056936</v>
      </c>
      <c r="E23" s="26">
        <f t="shared" si="2"/>
        <v>3.8759531084514336</v>
      </c>
      <c r="F23" s="26">
        <f t="shared" si="3"/>
        <v>1.1529215046068482</v>
      </c>
    </row>
    <row r="24" spans="1:6" x14ac:dyDescent="0.25">
      <c r="A24" s="14" t="s">
        <v>64</v>
      </c>
      <c r="B24" s="26">
        <f t="shared" si="4"/>
        <v>65.425581231999246</v>
      </c>
      <c r="C24" s="26">
        <f t="shared" si="0"/>
        <v>34.056162628811478</v>
      </c>
      <c r="D24" s="26">
        <f t="shared" si="1"/>
        <v>10.941898913151244</v>
      </c>
      <c r="E24" s="26">
        <f t="shared" si="2"/>
        <v>3.2945601421837183</v>
      </c>
      <c r="F24" s="26">
        <f t="shared" si="3"/>
        <v>0.92233720368547856</v>
      </c>
    </row>
    <row r="25" spans="1:6" x14ac:dyDescent="0.25">
      <c r="A25" s="14" t="s">
        <v>65</v>
      </c>
      <c r="B25" s="26">
        <f t="shared" si="4"/>
        <v>64.117069607359255</v>
      </c>
      <c r="C25" s="26">
        <f t="shared" si="0"/>
        <v>32.353354497370901</v>
      </c>
      <c r="D25" s="26">
        <f t="shared" si="1"/>
        <v>9.8477090218361187</v>
      </c>
      <c r="E25" s="26">
        <f t="shared" si="2"/>
        <v>2.8003761208561606</v>
      </c>
      <c r="F25" s="26">
        <f t="shared" si="3"/>
        <v>0.73786976294838291</v>
      </c>
    </row>
    <row r="26" spans="1:6" x14ac:dyDescent="0.25">
      <c r="A26" s="14" t="s">
        <v>66</v>
      </c>
      <c r="B26" s="26">
        <f t="shared" si="4"/>
        <v>62.834728215212067</v>
      </c>
      <c r="C26" s="26">
        <f t="shared" si="0"/>
        <v>30.735686772502355</v>
      </c>
      <c r="D26" s="26">
        <f t="shared" si="1"/>
        <v>8.8629381196525063</v>
      </c>
      <c r="E26" s="26">
        <f t="shared" si="2"/>
        <v>2.3803197027277365</v>
      </c>
      <c r="F26" s="26">
        <f t="shared" si="3"/>
        <v>0.59029581035870637</v>
      </c>
    </row>
    <row r="27" spans="1:6" x14ac:dyDescent="0.25">
      <c r="A27" s="14" t="s">
        <v>67</v>
      </c>
      <c r="B27" s="26">
        <f t="shared" si="4"/>
        <v>61.578033650907827</v>
      </c>
      <c r="C27" s="26">
        <f t="shared" si="0"/>
        <v>29.198902433877237</v>
      </c>
      <c r="D27" s="26">
        <f t="shared" si="1"/>
        <v>7.9766443076872555</v>
      </c>
      <c r="E27" s="26">
        <f t="shared" si="2"/>
        <v>2.0232717473185762</v>
      </c>
      <c r="F27" s="26">
        <f t="shared" si="3"/>
        <v>0.4722366482869651</v>
      </c>
    </row>
    <row r="28" spans="1:6" x14ac:dyDescent="0.25">
      <c r="A28" s="14" t="s">
        <v>68</v>
      </c>
      <c r="B28" s="26">
        <f t="shared" si="4"/>
        <v>60.346472977889668</v>
      </c>
      <c r="C28" s="26">
        <f t="shared" si="0"/>
        <v>27.738957312183373</v>
      </c>
      <c r="D28" s="26">
        <f t="shared" si="1"/>
        <v>7.1789798769185298</v>
      </c>
      <c r="E28" s="26">
        <f t="shared" si="2"/>
        <v>1.7197809852207897</v>
      </c>
      <c r="F28" s="26">
        <f t="shared" si="3"/>
        <v>0.3777893186295721</v>
      </c>
    </row>
    <row r="29" spans="1:6" x14ac:dyDescent="0.25">
      <c r="A29" s="14" t="s">
        <v>69</v>
      </c>
      <c r="B29" s="26">
        <f t="shared" si="4"/>
        <v>59.139543518331877</v>
      </c>
      <c r="C29" s="26">
        <f t="shared" si="0"/>
        <v>26.352009446574204</v>
      </c>
      <c r="D29" s="26">
        <f t="shared" si="1"/>
        <v>6.4610818892266773</v>
      </c>
      <c r="E29" s="26">
        <f t="shared" si="2"/>
        <v>1.4618138374376712</v>
      </c>
      <c r="F29" s="26">
        <f t="shared" si="3"/>
        <v>0.30223145490365771</v>
      </c>
    </row>
    <row r="30" spans="1:6" x14ac:dyDescent="0.25">
      <c r="A30" s="14" t="s">
        <v>70</v>
      </c>
      <c r="B30" s="26">
        <f t="shared" si="4"/>
        <v>57.956752647965239</v>
      </c>
      <c r="C30" s="26">
        <f t="shared" si="0"/>
        <v>25.034408974245494</v>
      </c>
      <c r="D30" s="26">
        <f t="shared" si="1"/>
        <v>5.8149737003040096</v>
      </c>
      <c r="E30" s="26">
        <f t="shared" si="2"/>
        <v>1.2425417618220205</v>
      </c>
      <c r="F30" s="26">
        <f t="shared" si="3"/>
        <v>0.24178516392292618</v>
      </c>
    </row>
    <row r="31" spans="1:6" x14ac:dyDescent="0.25">
      <c r="A31" s="14" t="s">
        <v>71</v>
      </c>
      <c r="B31" s="26">
        <f t="shared" si="4"/>
        <v>56.797617595005931</v>
      </c>
      <c r="C31" s="26">
        <f t="shared" si="0"/>
        <v>23.782688525533217</v>
      </c>
      <c r="D31" s="26">
        <f t="shared" si="1"/>
        <v>5.2334763302736089</v>
      </c>
      <c r="E31" s="26">
        <f t="shared" si="2"/>
        <v>1.0561604975487173</v>
      </c>
      <c r="F31" s="26">
        <f t="shared" si="3"/>
        <v>0.19342813113834095</v>
      </c>
    </row>
    <row r="32" spans="1:6" x14ac:dyDescent="0.25">
      <c r="A32" s="14" t="s">
        <v>72</v>
      </c>
      <c r="B32" s="26">
        <f t="shared" si="4"/>
        <v>55.661665243105809</v>
      </c>
      <c r="C32" s="26">
        <f t="shared" si="0"/>
        <v>22.593554099256554</v>
      </c>
      <c r="D32" s="26">
        <f t="shared" si="1"/>
        <v>4.7101286972462484</v>
      </c>
      <c r="E32" s="26">
        <f t="shared" si="2"/>
        <v>0.89773642291640965</v>
      </c>
      <c r="F32" s="26">
        <f t="shared" si="3"/>
        <v>0.15474250491067276</v>
      </c>
    </row>
    <row r="33" spans="1:6" x14ac:dyDescent="0.25">
      <c r="A33" s="14" t="s">
        <v>73</v>
      </c>
      <c r="B33" s="26">
        <f t="shared" si="4"/>
        <v>54.548431938243688</v>
      </c>
      <c r="C33" s="26">
        <f t="shared" si="0"/>
        <v>21.463876394293724</v>
      </c>
      <c r="D33" s="26">
        <f t="shared" si="1"/>
        <v>4.2391158275216236</v>
      </c>
      <c r="E33" s="26">
        <f t="shared" si="2"/>
        <v>0.76307595947894813</v>
      </c>
      <c r="F33" s="26">
        <f t="shared" si="3"/>
        <v>0.12379400392853822</v>
      </c>
    </row>
    <row r="34" spans="1:6" x14ac:dyDescent="0.25">
      <c r="A34" s="14" t="s">
        <v>74</v>
      </c>
      <c r="B34" s="26">
        <f t="shared" si="4"/>
        <v>53.45746329947881</v>
      </c>
      <c r="C34" s="26">
        <f t="shared" si="0"/>
        <v>20.390682574579035</v>
      </c>
      <c r="D34" s="26">
        <f t="shared" si="1"/>
        <v>3.8152042447694612</v>
      </c>
      <c r="E34" s="26">
        <f t="shared" si="2"/>
        <v>0.64861456555710584</v>
      </c>
      <c r="F34" s="26">
        <f t="shared" si="3"/>
        <v>9.9035203142830583E-2</v>
      </c>
    </row>
    <row r="35" spans="1:6" x14ac:dyDescent="0.25">
      <c r="A35" s="14" t="s">
        <v>75</v>
      </c>
      <c r="B35" s="26">
        <f t="shared" si="4"/>
        <v>52.38831403348923</v>
      </c>
      <c r="C35" s="26">
        <f t="shared" si="0"/>
        <v>19.371148445850082</v>
      </c>
      <c r="D35" s="26">
        <f t="shared" si="1"/>
        <v>3.4336838202925151</v>
      </c>
      <c r="E35" s="26">
        <f t="shared" si="2"/>
        <v>0.5513223807235399</v>
      </c>
      <c r="F35" s="26">
        <f t="shared" si="3"/>
        <v>7.9228162514264469E-2</v>
      </c>
    </row>
    <row r="36" spans="1:6" x14ac:dyDescent="0.25">
      <c r="A36" s="14" t="s">
        <v>76</v>
      </c>
      <c r="B36" s="26">
        <f t="shared" si="4"/>
        <v>51.340547752819447</v>
      </c>
      <c r="C36" s="26">
        <f t="shared" si="0"/>
        <v>18.402591023557576</v>
      </c>
      <c r="D36" s="26">
        <f t="shared" si="1"/>
        <v>3.0903154382632638</v>
      </c>
      <c r="E36" s="26">
        <f t="shared" si="2"/>
        <v>0.46862402361500888</v>
      </c>
      <c r="F36" s="26">
        <f t="shared" si="3"/>
        <v>6.3382530011411573E-2</v>
      </c>
    </row>
    <row r="37" spans="1:6" x14ac:dyDescent="0.25">
      <c r="A37" s="14" t="s">
        <v>77</v>
      </c>
      <c r="B37" s="26">
        <f t="shared" si="4"/>
        <v>50.313736797763056</v>
      </c>
      <c r="C37" s="26">
        <f t="shared" si="0"/>
        <v>17.482461472379697</v>
      </c>
      <c r="D37" s="26">
        <f t="shared" si="1"/>
        <v>2.7812838944369376</v>
      </c>
      <c r="E37" s="26">
        <f t="shared" si="2"/>
        <v>0.39833042007275754</v>
      </c>
      <c r="F37" s="26">
        <f t="shared" si="3"/>
        <v>5.0706024009129262E-2</v>
      </c>
    </row>
    <row r="38" spans="1:6" x14ac:dyDescent="0.25">
      <c r="A38" s="14" t="s">
        <v>78</v>
      </c>
      <c r="B38" s="26">
        <f t="shared" si="4"/>
        <v>49.307462061807797</v>
      </c>
      <c r="C38" s="26">
        <f t="shared" si="0"/>
        <v>16.608338398760711</v>
      </c>
      <c r="D38" s="26">
        <f t="shared" si="1"/>
        <v>2.5031555049932437</v>
      </c>
      <c r="E38" s="26">
        <f t="shared" si="2"/>
        <v>0.33858085706184388</v>
      </c>
      <c r="F38" s="26">
        <f t="shared" si="3"/>
        <v>4.0564819207303413E-2</v>
      </c>
    </row>
    <row r="39" spans="1:6" x14ac:dyDescent="0.25">
      <c r="A39" s="14" t="s">
        <v>79</v>
      </c>
      <c r="B39" s="26">
        <f t="shared" si="4"/>
        <v>48.321312820571642</v>
      </c>
      <c r="C39" s="26">
        <f t="shared" si="0"/>
        <v>15.777921478822675</v>
      </c>
      <c r="D39" s="26">
        <f t="shared" si="1"/>
        <v>2.2528399544939193</v>
      </c>
      <c r="E39" s="26">
        <f t="shared" si="2"/>
        <v>0.28779372850256729</v>
      </c>
      <c r="F39" s="26">
        <f t="shared" si="3"/>
        <v>3.2451855365842733E-2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LTV Template</vt:lpstr>
      <vt:lpstr>Example 1</vt:lpstr>
      <vt:lpstr>Example 2</vt:lpstr>
      <vt:lpstr>Example 3</vt:lpstr>
      <vt:lpstr>Cost of Equity Capital</vt:lpstr>
      <vt:lpstr>Churn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Gibson</dc:creator>
  <cp:lastModifiedBy>Joe</cp:lastModifiedBy>
  <dcterms:created xsi:type="dcterms:W3CDTF">2019-03-17T03:57:25Z</dcterms:created>
  <dcterms:modified xsi:type="dcterms:W3CDTF">2020-08-11T17:34:31Z</dcterms:modified>
</cp:coreProperties>
</file>